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showSheetTabs="0" xWindow="0" yWindow="0" windowWidth="10800" windowHeight="11610" tabRatio="833" activeTab="0"/>
  </bookViews>
  <sheets>
    <sheet name="Feuil1" sheetId="1" r:id="rId1"/>
    <sheet name="Calcul" sheetId="2" r:id="rId2"/>
    <sheet name="Incandescente" sheetId="3" r:id="rId3"/>
    <sheet name="Halogène" sheetId="4" r:id="rId4"/>
    <sheet name="Fluo triphosphore" sheetId="5" r:id="rId5"/>
    <sheet name="Fluocompacte" sheetId="6" r:id="rId6"/>
    <sheet name="Mercure" sheetId="7" r:id="rId7"/>
    <sheet name="Halogénures métalliques" sheetId="8" r:id="rId8"/>
    <sheet name="Halo mét brûleur céramique" sheetId="9" r:id="rId9"/>
    <sheet name="Sodium haute pression" sheetId="10" r:id="rId10"/>
    <sheet name="Feuil10" sheetId="11" r:id="rId11"/>
  </sheets>
  <definedNames/>
  <calcPr fullCalcOnLoad="1"/>
</workbook>
</file>

<file path=xl/sharedStrings.xml><?xml version="1.0" encoding="utf-8"?>
<sst xmlns="http://schemas.openxmlformats.org/spreadsheetml/2006/main" count="115" uniqueCount="35">
  <si>
    <t xml:space="preserve">Coefficient </t>
  </si>
  <si>
    <t>Durée de vie moyenne CIE</t>
  </si>
  <si>
    <t>Durée de vie moyenne catalogue</t>
  </si>
  <si>
    <t>x</t>
  </si>
  <si>
    <t>Facteur contraction</t>
  </si>
  <si>
    <t>Coefficient adapté</t>
  </si>
  <si>
    <t>Coefficient</t>
  </si>
  <si>
    <t>LSF</t>
  </si>
  <si>
    <t>LSF adapté</t>
  </si>
  <si>
    <t>Etape</t>
  </si>
  <si>
    <t>Durée de vie moyenne annoncée par le constructeur</t>
  </si>
  <si>
    <t>Type de lampes</t>
  </si>
  <si>
    <t>Type de lampe</t>
  </si>
  <si>
    <t>Cellule liée</t>
  </si>
  <si>
    <t>Lampe incandescente</t>
  </si>
  <si>
    <t>Lampe halogène</t>
  </si>
  <si>
    <t>Lampe fluorescente triphosphore</t>
  </si>
  <si>
    <t>Lampe fluocompacte</t>
  </si>
  <si>
    <t>Lampe au mercure</t>
  </si>
  <si>
    <t>Lampe aux halogénures métalliques</t>
  </si>
  <si>
    <t>Lampe au sodium haute pression</t>
  </si>
  <si>
    <t>Seule la partie hallogénure métallique a été faite pour le moment…</t>
  </si>
  <si>
    <t>Durée de vie utile catalogue</t>
  </si>
  <si>
    <t>Durée de vie utile CIE</t>
  </si>
  <si>
    <t>Les coefficients sont issus de programme Matlab, ils correspondent à une interpollation polynomiale des courbes de LSF des différentes lampes à partir des valeurs de la CIE.</t>
  </si>
  <si>
    <t>Ce programme réalise une contraction des courbes de LSF des différentes lampes, telles qu'interpollées à partir des valeurs de la CIE, en tenant compte de la durée de vie moyenne annoncée par les constructeurs.</t>
  </si>
  <si>
    <t>LSF CIE</t>
  </si>
  <si>
    <t>LSF Catalogue</t>
  </si>
  <si>
    <t>Facteur de survie CIE</t>
  </si>
  <si>
    <t>Facteur de survie catalogue</t>
  </si>
  <si>
    <t>Durée de fonctionnement</t>
  </si>
  <si>
    <t>Lampe aux halogénures métalliques à brûleur céramique</t>
  </si>
  <si>
    <t>LSF CIE corrigé</t>
  </si>
  <si>
    <t>LSF Catalogue corrigé</t>
  </si>
  <si>
    <t>Energie+ -Architecture et Climat-UCL-2013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</si>
</sst>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sz val="8.4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3" borderId="18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21" xfId="0" applyFill="1" applyBorder="1" applyAlignment="1">
      <alignment/>
    </xf>
    <xf numFmtId="0" fontId="7" fillId="35" borderId="18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85"/>
          <c:w val="0.800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Feuil1!$C$13</c:f>
              <c:strCache>
                <c:ptCount val="1"/>
                <c:pt idx="0">
                  <c:v>Facteur de survie CIE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Feuil1!$D$11:$AJ$11</c:f>
              <c:numCache/>
            </c:numRef>
          </c:cat>
          <c:val>
            <c:numRef>
              <c:f>Feuil1!$D$13:$AJ$13</c:f>
              <c:numCache/>
            </c:numRef>
          </c:val>
          <c:smooth val="0"/>
        </c:ser>
        <c:ser>
          <c:idx val="1"/>
          <c:order val="1"/>
          <c:tx>
            <c:strRef>
              <c:f>Feuil1!$C$15</c:f>
              <c:strCache>
                <c:ptCount val="1"/>
                <c:pt idx="0">
                  <c:v>Facteur de survie catalogue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Feuil1!$D$11:$AJ$11</c:f>
              <c:numCache/>
            </c:numRef>
          </c:cat>
          <c:val>
            <c:numRef>
              <c:f>Feuil1!$D$15:$AJ$15</c:f>
              <c:numCache/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de fonctionnement (h)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1"/>
        <c:lblOffset val="100"/>
        <c:tickLblSkip val="2"/>
        <c:noMultiLvlLbl val="0"/>
      </c:catAx>
      <c:valAx>
        <c:axId val="4321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LSF (-)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3115"/>
          <c:w val="0.14025"/>
          <c:h val="0.2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785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Incandescente!$B$20</c:f>
              <c:strCache>
                <c:ptCount val="1"/>
                <c:pt idx="0">
                  <c:v>LSF CIE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Incandescente!$C$21:$AL$21</c:f>
              <c:numCache/>
            </c:numRef>
          </c:val>
          <c:smooth val="0"/>
        </c:ser>
        <c:ser>
          <c:idx val="1"/>
          <c:order val="1"/>
          <c:tx>
            <c:strRef>
              <c:f>Incandescente!$B$23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Incandescente!$C$24:$AL$24</c:f>
              <c:numCache/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1"/>
        <c:lblOffset val="100"/>
        <c:tickLblSkip val="2"/>
        <c:noMultiLvlLbl val="0"/>
      </c:catAx>
      <c:valAx>
        <c:axId val="1073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225"/>
          <c:w val="0.175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785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Halogène!$B$20</c:f>
              <c:strCache>
                <c:ptCount val="1"/>
                <c:pt idx="0">
                  <c:v>LSF CIE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Halogène!$C$21:$AL$21</c:f>
              <c:numCache/>
            </c:numRef>
          </c:val>
          <c:smooth val="0"/>
        </c:ser>
        <c:ser>
          <c:idx val="1"/>
          <c:order val="1"/>
          <c:tx>
            <c:strRef>
              <c:f>Halogène!$B$23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Halogène!$C$24:$AL$24</c:f>
              <c:numCache/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2"/>
        <c:noMultiLvlLbl val="0"/>
      </c:catAx>
      <c:valAx>
        <c:axId val="6405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225"/>
          <c:w val="0.175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785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'Fluo triphosphore'!$B$20</c:f>
              <c:strCache>
                <c:ptCount val="1"/>
                <c:pt idx="0">
                  <c:v>LSF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'Fluo triphosphore'!$C$21:$AL$21</c:f>
              <c:numCache/>
            </c:numRef>
          </c:val>
          <c:smooth val="0"/>
        </c:ser>
        <c:ser>
          <c:idx val="1"/>
          <c:order val="1"/>
          <c:tx>
            <c:strRef>
              <c:f>'Fluo triphosphore'!$B$23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'Fluo triphosphore'!$C$24:$AL$24</c:f>
              <c:numCache/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auto val="1"/>
        <c:lblOffset val="100"/>
        <c:tickLblSkip val="2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225"/>
          <c:w val="0.175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785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Fluocompacte!$B$20</c:f>
              <c:strCache>
                <c:ptCount val="1"/>
                <c:pt idx="0">
                  <c:v>LSF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Fluocompacte!$C$21:$AL$21</c:f>
              <c:numCache/>
            </c:numRef>
          </c:val>
          <c:smooth val="0"/>
        </c:ser>
        <c:ser>
          <c:idx val="1"/>
          <c:order val="1"/>
          <c:tx>
            <c:strRef>
              <c:f>Fluocompacte!$B$23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Fluocompacte!$C$24:$AL$24</c:f>
              <c:numCache/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874"/>
        <c:crosses val="autoZero"/>
        <c:auto val="1"/>
        <c:lblOffset val="100"/>
        <c:tickLblSkip val="2"/>
        <c:noMultiLvlLbl val="0"/>
      </c:catAx>
      <c:valAx>
        <c:axId val="3113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225"/>
          <c:w val="0.175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785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Mercure!$B$20</c:f>
              <c:strCache>
                <c:ptCount val="1"/>
                <c:pt idx="0">
                  <c:v>LSF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Mercure!$C$21:$AL$21</c:f>
              <c:numCache/>
            </c:numRef>
          </c:val>
          <c:smooth val="0"/>
        </c:ser>
        <c:ser>
          <c:idx val="1"/>
          <c:order val="1"/>
          <c:tx>
            <c:strRef>
              <c:f>Mercure!$B$23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Mercure!$C$24:$AL$24</c:f>
              <c:numCache/>
            </c:numRef>
          </c:val>
          <c:smooth val="0"/>
        </c:ser>
        <c:marker val="1"/>
        <c:axId val="11742411"/>
        <c:axId val="38572836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2836"/>
        <c:crosses val="autoZero"/>
        <c:auto val="1"/>
        <c:lblOffset val="100"/>
        <c:tickLblSkip val="2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225"/>
          <c:w val="0.175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LSF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75"/>
          <c:w val="0.66525"/>
          <c:h val="0.7775"/>
        </c:manualLayout>
      </c:layout>
      <c:lineChart>
        <c:grouping val="standard"/>
        <c:varyColors val="0"/>
        <c:ser>
          <c:idx val="0"/>
          <c:order val="0"/>
          <c:tx>
            <c:v>Selon CIE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'Halogénures métalliques'!$C$14:$AL$14</c:f>
              <c:numCache/>
            </c:numRef>
          </c:cat>
          <c:val>
            <c:numRef>
              <c:f>'Halogénures métalliques'!$C$21:$AL$21</c:f>
              <c:numCache/>
            </c:numRef>
          </c:val>
          <c:smooth val="0"/>
        </c:ser>
        <c:ser>
          <c:idx val="1"/>
          <c:order val="1"/>
          <c:tx>
            <c:v>Selon constructeurs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'Halogénures métalliques'!$C$24:$AL$24</c:f>
              <c:numCache/>
            </c:numRef>
          </c:val>
          <c:smooth val="0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de fonctionnement (heures)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1"/>
        <c:lblOffset val="100"/>
        <c:tickLblSkip val="3"/>
        <c:noMultiLvlLbl val="0"/>
      </c:cat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(-)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4425"/>
          <c:w val="0.254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5"/>
          <c:w val="0.84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'Halo mét brûleur céramique'!$B$20</c:f>
              <c:strCache>
                <c:ptCount val="1"/>
                <c:pt idx="0">
                  <c:v>LSF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'Halo mét brûleur céramique'!$C$14:$AL$14</c:f>
              <c:numCache/>
            </c:numRef>
          </c:cat>
          <c:val>
            <c:numRef>
              <c:f>'Halo mét brûleur céramique'!$C$21:$AL$21</c:f>
              <c:numCache/>
            </c:numRef>
          </c:val>
          <c:smooth val="0"/>
        </c:ser>
        <c:ser>
          <c:idx val="1"/>
          <c:order val="1"/>
          <c:tx>
            <c:strRef>
              <c:f>'Halo mét brûleur céramique'!$B$23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'Halo mét brûleur céramique'!$C$14:$AL$14</c:f>
              <c:numCache/>
            </c:numRef>
          </c:cat>
          <c:val>
            <c:numRef>
              <c:f>'Halo mét brûleur céramique'!$C$24:$AL$24</c:f>
              <c:numCache/>
            </c:numRef>
          </c:val>
          <c:smooth val="0"/>
        </c:ser>
        <c:marker val="1"/>
        <c:axId val="983519"/>
        <c:axId val="8851672"/>
      </c:line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4225"/>
          <c:w val="0.130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"/>
          <c:w val="0.785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'Sodium haute pression'!$B$20</c:f>
              <c:strCache>
                <c:ptCount val="1"/>
                <c:pt idx="0">
                  <c:v>LSF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'Sodium haute pression'!$C$21:$AL$21</c:f>
              <c:numCache/>
            </c:numRef>
          </c:val>
          <c:smooth val="0"/>
        </c:ser>
        <c:ser>
          <c:idx val="1"/>
          <c:order val="1"/>
          <c:tx>
            <c:strRef>
              <c:f>'Sodium haute pression'!$B$23</c:f>
              <c:strCache>
                <c:ptCount val="1"/>
                <c:pt idx="0">
                  <c:v>LSF adapté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'Sodium haute pression'!$C$24:$AL$24</c:f>
              <c:numCache/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 val="autoZero"/>
        <c:auto val="1"/>
        <c:lblOffset val="100"/>
        <c:tickLblSkip val="2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225"/>
          <c:w val="0.175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8</xdr:col>
      <xdr:colOff>19050</xdr:colOff>
      <xdr:row>49</xdr:row>
      <xdr:rowOff>9525</xdr:rowOff>
    </xdr:to>
    <xdr:graphicFrame>
      <xdr:nvGraphicFramePr>
        <xdr:cNvPr id="1" name="Graphique 2"/>
        <xdr:cNvGraphicFramePr/>
      </xdr:nvGraphicFramePr>
      <xdr:xfrm>
        <a:off x="771525" y="2476500"/>
        <a:ext cx="96583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6</xdr:col>
      <xdr:colOff>723900</xdr:colOff>
      <xdr:row>49</xdr:row>
      <xdr:rowOff>19050</xdr:rowOff>
    </xdr:to>
    <xdr:graphicFrame>
      <xdr:nvGraphicFramePr>
        <xdr:cNvPr id="1" name="Graphique 1"/>
        <xdr:cNvGraphicFramePr/>
      </xdr:nvGraphicFramePr>
      <xdr:xfrm>
        <a:off x="762000" y="43434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6</xdr:col>
      <xdr:colOff>723900</xdr:colOff>
      <xdr:row>49</xdr:row>
      <xdr:rowOff>19050</xdr:rowOff>
    </xdr:to>
    <xdr:graphicFrame>
      <xdr:nvGraphicFramePr>
        <xdr:cNvPr id="1" name="Graphique 1"/>
        <xdr:cNvGraphicFramePr/>
      </xdr:nvGraphicFramePr>
      <xdr:xfrm>
        <a:off x="762000" y="43434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6</xdr:col>
      <xdr:colOff>723900</xdr:colOff>
      <xdr:row>49</xdr:row>
      <xdr:rowOff>9525</xdr:rowOff>
    </xdr:to>
    <xdr:graphicFrame>
      <xdr:nvGraphicFramePr>
        <xdr:cNvPr id="1" name="Graphique 1"/>
        <xdr:cNvGraphicFramePr/>
      </xdr:nvGraphicFramePr>
      <xdr:xfrm>
        <a:off x="762000" y="43338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6</xdr:col>
      <xdr:colOff>733425</xdr:colOff>
      <xdr:row>49</xdr:row>
      <xdr:rowOff>9525</xdr:rowOff>
    </xdr:to>
    <xdr:graphicFrame>
      <xdr:nvGraphicFramePr>
        <xdr:cNvPr id="1" name="Graphique 1"/>
        <xdr:cNvGraphicFramePr/>
      </xdr:nvGraphicFramePr>
      <xdr:xfrm>
        <a:off x="771525" y="43338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6</xdr:col>
      <xdr:colOff>733425</xdr:colOff>
      <xdr:row>49</xdr:row>
      <xdr:rowOff>9525</xdr:rowOff>
    </xdr:to>
    <xdr:graphicFrame>
      <xdr:nvGraphicFramePr>
        <xdr:cNvPr id="1" name="Graphique 1"/>
        <xdr:cNvGraphicFramePr/>
      </xdr:nvGraphicFramePr>
      <xdr:xfrm>
        <a:off x="771525" y="43338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7</xdr:col>
      <xdr:colOff>571500</xdr:colOff>
      <xdr:row>49</xdr:row>
      <xdr:rowOff>9525</xdr:rowOff>
    </xdr:to>
    <xdr:graphicFrame>
      <xdr:nvGraphicFramePr>
        <xdr:cNvPr id="1" name="Graphique 1"/>
        <xdr:cNvGraphicFramePr/>
      </xdr:nvGraphicFramePr>
      <xdr:xfrm>
        <a:off x="762000" y="43338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8</xdr:col>
      <xdr:colOff>561975</xdr:colOff>
      <xdr:row>49</xdr:row>
      <xdr:rowOff>9525</xdr:rowOff>
    </xdr:to>
    <xdr:graphicFrame>
      <xdr:nvGraphicFramePr>
        <xdr:cNvPr id="1" name="Graphique 1"/>
        <xdr:cNvGraphicFramePr/>
      </xdr:nvGraphicFramePr>
      <xdr:xfrm>
        <a:off x="771525" y="4333875"/>
        <a:ext cx="7905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6</xdr:col>
      <xdr:colOff>723900</xdr:colOff>
      <xdr:row>49</xdr:row>
      <xdr:rowOff>9525</xdr:rowOff>
    </xdr:to>
    <xdr:graphicFrame>
      <xdr:nvGraphicFramePr>
        <xdr:cNvPr id="1" name="Graphique 1"/>
        <xdr:cNvGraphicFramePr/>
      </xdr:nvGraphicFramePr>
      <xdr:xfrm>
        <a:off x="762000" y="43338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0"/>
  <sheetViews>
    <sheetView showGridLines="0" showRowColHeaders="0" tabSelected="1" showOutlineSymbols="0" zoomScalePageLayoutView="0" workbookViewId="0" topLeftCell="A1">
      <selection activeCell="A50" sqref="A50"/>
    </sheetView>
  </sheetViews>
  <sheetFormatPr defaultColWidth="11.421875" defaultRowHeight="12.75"/>
  <cols>
    <col min="2" max="2" width="2.7109375" style="0" customWidth="1"/>
    <col min="3" max="3" width="49.7109375" style="13" bestFit="1" customWidth="1"/>
    <col min="4" max="4" width="43.7109375" style="0" customWidth="1"/>
    <col min="5" max="17" width="12.140625" style="0" bestFit="1" customWidth="1"/>
    <col min="26" max="27" width="12.00390625" style="0" bestFit="1" customWidth="1"/>
    <col min="28" max="29" width="11.00390625" style="0" bestFit="1" customWidth="1"/>
    <col min="30" max="32" width="12.00390625" style="0" bestFit="1" customWidth="1"/>
    <col min="33" max="33" width="10.00390625" style="0" bestFit="1" customWidth="1"/>
    <col min="34" max="35" width="12.00390625" style="0" bestFit="1" customWidth="1"/>
  </cols>
  <sheetData>
    <row r="1" ht="6" customHeight="1" thickBot="1"/>
    <row r="2" spans="2:5" ht="12.75">
      <c r="B2" s="25"/>
      <c r="C2" s="26"/>
      <c r="D2" s="27"/>
      <c r="E2" s="28"/>
    </row>
    <row r="3" spans="2:5" ht="12.75">
      <c r="B3" s="29"/>
      <c r="C3" s="30" t="s">
        <v>11</v>
      </c>
      <c r="D3" s="31"/>
      <c r="E3" s="32"/>
    </row>
    <row r="4" spans="2:5" ht="12.75">
      <c r="B4" s="29"/>
      <c r="C4" s="30"/>
      <c r="D4" s="31"/>
      <c r="E4" s="32"/>
    </row>
    <row r="5" spans="2:5" ht="12.75">
      <c r="B5" s="29"/>
      <c r="C5" s="30" t="s">
        <v>10</v>
      </c>
      <c r="D5" s="37">
        <v>9000</v>
      </c>
      <c r="E5" s="32"/>
    </row>
    <row r="6" spans="2:5" ht="13.5" thickBot="1">
      <c r="B6" s="33"/>
      <c r="C6" s="34"/>
      <c r="D6" s="35"/>
      <c r="E6" s="36"/>
    </row>
    <row r="7" spans="2:5" ht="5.25" customHeight="1" thickBot="1">
      <c r="B7" s="22"/>
      <c r="C7" s="23"/>
      <c r="D7" s="22"/>
      <c r="E7" s="22"/>
    </row>
    <row r="8" spans="2:37" ht="12.75"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</row>
    <row r="9" spans="2:37" ht="12.75">
      <c r="B9" s="42"/>
      <c r="C9" s="43" t="s">
        <v>1</v>
      </c>
      <c r="D9" s="44">
        <f>Calcul!C13</f>
        <v>20000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</row>
    <row r="10" spans="2:37" ht="12.75">
      <c r="B10" s="42"/>
      <c r="C10" s="4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</row>
    <row r="11" spans="2:37" ht="12.75">
      <c r="B11" s="42"/>
      <c r="C11" s="43" t="s">
        <v>30</v>
      </c>
      <c r="D11" s="44">
        <v>0</v>
      </c>
      <c r="E11" s="44">
        <v>1</v>
      </c>
      <c r="F11" s="44">
        <v>2</v>
      </c>
      <c r="G11" s="44">
        <v>3</v>
      </c>
      <c r="H11" s="44">
        <v>4</v>
      </c>
      <c r="I11" s="44">
        <v>5</v>
      </c>
      <c r="J11" s="44">
        <v>6</v>
      </c>
      <c r="K11" s="44">
        <v>7</v>
      </c>
      <c r="L11" s="44">
        <v>8</v>
      </c>
      <c r="M11" s="44">
        <v>9</v>
      </c>
      <c r="N11" s="44">
        <v>10</v>
      </c>
      <c r="O11" s="44">
        <v>11</v>
      </c>
      <c r="P11" s="44">
        <v>12</v>
      </c>
      <c r="Q11" s="44">
        <v>13</v>
      </c>
      <c r="R11" s="44">
        <v>14</v>
      </c>
      <c r="S11" s="44">
        <v>15</v>
      </c>
      <c r="T11" s="44">
        <v>16</v>
      </c>
      <c r="U11" s="44">
        <v>17</v>
      </c>
      <c r="V11" s="44">
        <v>18</v>
      </c>
      <c r="W11" s="44">
        <v>19</v>
      </c>
      <c r="X11" s="44">
        <v>20</v>
      </c>
      <c r="Y11" s="44">
        <v>21</v>
      </c>
      <c r="Z11" s="44">
        <v>22</v>
      </c>
      <c r="AA11" s="44">
        <v>23</v>
      </c>
      <c r="AB11" s="44">
        <v>24</v>
      </c>
      <c r="AC11" s="44">
        <v>25</v>
      </c>
      <c r="AD11" s="44">
        <v>26</v>
      </c>
      <c r="AE11" s="44">
        <v>27</v>
      </c>
      <c r="AF11" s="44">
        <v>28</v>
      </c>
      <c r="AG11" s="44">
        <v>29</v>
      </c>
      <c r="AH11" s="44">
        <v>30</v>
      </c>
      <c r="AI11" s="44">
        <v>31</v>
      </c>
      <c r="AJ11" s="44">
        <v>32</v>
      </c>
      <c r="AK11" s="46"/>
    </row>
    <row r="12" spans="2:37" ht="12.75">
      <c r="B12" s="42"/>
      <c r="C12" s="43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</row>
    <row r="13" spans="2:37" ht="12.75">
      <c r="B13" s="42"/>
      <c r="C13" s="43" t="s">
        <v>28</v>
      </c>
      <c r="D13" s="44">
        <f>Calcul!C17</f>
        <v>1</v>
      </c>
      <c r="E13" s="44">
        <f>Calcul!D17</f>
        <v>0.99033517135589</v>
      </c>
      <c r="F13" s="44">
        <f>Calcul!E17</f>
        <v>0.98379013605933</v>
      </c>
      <c r="G13" s="44">
        <f>Calcul!F17</f>
        <v>0.9755991274961301</v>
      </c>
      <c r="H13" s="44">
        <f>Calcul!G17</f>
        <v>0.9633695685969498</v>
      </c>
      <c r="I13" s="44">
        <f>Calcul!H17</f>
        <v>0.94589996665125</v>
      </c>
      <c r="J13" s="44">
        <f>Calcul!I17</f>
        <v>0.9229749960992899</v>
      </c>
      <c r="K13" s="44">
        <f>Calcul!J17</f>
        <v>0.8951605813241299</v>
      </c>
      <c r="L13" s="44">
        <f>Calcul!K17</f>
        <v>0.8635989794436298</v>
      </c>
      <c r="M13" s="44">
        <f>Calcul!L17</f>
        <v>0.8298038631024501</v>
      </c>
      <c r="N13" s="44">
        <f>Calcul!M17</f>
        <v>0.79545540326405</v>
      </c>
      <c r="O13" s="44">
        <f>Calcul!N17</f>
        <v>0.7621953520026901</v>
      </c>
      <c r="P13" s="44">
        <f>Calcul!O17</f>
        <v>0.7314221252954296</v>
      </c>
      <c r="Q13" s="44">
        <f>Calcul!P17</f>
        <v>0.7040858858141299</v>
      </c>
      <c r="R13" s="44">
        <f>Calcul!Q17</f>
        <v>0.6804836257174497</v>
      </c>
      <c r="S13" s="44">
        <f>Calcul!R17</f>
        <v>0.6600542494428496</v>
      </c>
      <c r="T13" s="44">
        <f>Calcul!S17</f>
        <v>0.6411736564985893</v>
      </c>
      <c r="U13" s="44">
        <f>Calcul!T17</f>
        <v>0.6209498242557294</v>
      </c>
      <c r="V13" s="44">
        <f>Calcul!U17</f>
        <v>0.5950178907401287</v>
      </c>
      <c r="W13" s="44">
        <f>Calcul!V17</f>
        <v>0.5573352374244491</v>
      </c>
      <c r="X13" s="44">
        <f>Calcul!W17</f>
        <v>0.4999765720201488</v>
      </c>
      <c r="Y13" s="44">
        <f>Calcul!X17</f>
        <v>0.41292901126948856</v>
      </c>
      <c r="Z13" s="44">
        <f>Calcul!Y17</f>
        <v>0.2838871637375302</v>
      </c>
      <c r="AA13" s="44">
        <f>Calcul!Z17</f>
        <v>0.09804821260412844</v>
      </c>
      <c r="AB13" s="44">
        <f>Calcul!AA17</f>
        <v>0</v>
      </c>
      <c r="AC13" s="44">
        <f>Calcul!AB17</f>
        <v>0</v>
      </c>
      <c r="AD13" s="44">
        <f>Calcul!AC17</f>
        <v>0</v>
      </c>
      <c r="AE13" s="44">
        <f>Calcul!AD17</f>
        <v>0</v>
      </c>
      <c r="AF13" s="44">
        <f>Calcul!AE17</f>
        <v>0</v>
      </c>
      <c r="AG13" s="44">
        <f>Calcul!AF17</f>
        <v>0</v>
      </c>
      <c r="AH13" s="44">
        <f>Calcul!AG17</f>
        <v>0</v>
      </c>
      <c r="AI13" s="44">
        <f>Calcul!AH17</f>
        <v>0</v>
      </c>
      <c r="AJ13" s="44">
        <f>Calcul!AI17</f>
        <v>0</v>
      </c>
      <c r="AK13" s="46"/>
    </row>
    <row r="14" spans="2:37" ht="12.75">
      <c r="B14" s="42"/>
      <c r="C14" s="4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6"/>
    </row>
    <row r="15" spans="2:37" ht="12.75">
      <c r="B15" s="42"/>
      <c r="C15" s="43" t="s">
        <v>29</v>
      </c>
      <c r="D15" s="44">
        <f>Calcul!C20</f>
        <v>1</v>
      </c>
      <c r="E15" s="44">
        <f>Calcul!D20</f>
        <v>0.9822168140339185</v>
      </c>
      <c r="F15" s="44">
        <f>Calcul!E20</f>
        <v>0.9562855001646011</v>
      </c>
      <c r="G15" s="44">
        <f>Calcul!F20</f>
        <v>0.9049144247473089</v>
      </c>
      <c r="H15" s="44">
        <f>Calcul!G20</f>
        <v>0.833617347233678</v>
      </c>
      <c r="I15" s="44">
        <f>Calcul!H20</f>
        <v>0.7586313012786674</v>
      </c>
      <c r="J15" s="44">
        <f>Calcul!I20</f>
        <v>0.6958116638255565</v>
      </c>
      <c r="K15" s="44">
        <f>Calcul!J20</f>
        <v>0.6495272241909411</v>
      </c>
      <c r="L15" s="44">
        <f>Calcul!K20</f>
        <v>0.6015552531497317</v>
      </c>
      <c r="M15" s="44">
        <f>Calcul!L20</f>
        <v>0.49997657202015144</v>
      </c>
      <c r="N15" s="44">
        <f>Calcul!M20</f>
        <v>0.2480706217487274</v>
      </c>
      <c r="O15" s="44">
        <f>Calcul!N20</f>
        <v>0</v>
      </c>
      <c r="P15" s="44">
        <f>Calcul!O20</f>
        <v>0</v>
      </c>
      <c r="Q15" s="44">
        <f>Calcul!P20</f>
        <v>0</v>
      </c>
      <c r="R15" s="44">
        <f>Calcul!Q20</f>
        <v>0</v>
      </c>
      <c r="S15" s="44">
        <f>Calcul!R20</f>
        <v>0</v>
      </c>
      <c r="T15" s="44">
        <f>Calcul!S20</f>
        <v>0</v>
      </c>
      <c r="U15" s="44">
        <f>Calcul!T20</f>
        <v>0</v>
      </c>
      <c r="V15" s="44">
        <f>Calcul!U20</f>
        <v>0</v>
      </c>
      <c r="W15" s="44">
        <f>Calcul!V20</f>
        <v>0</v>
      </c>
      <c r="X15" s="44">
        <f>Calcul!W20</f>
        <v>0</v>
      </c>
      <c r="Y15" s="44">
        <f>Calcul!X20</f>
        <v>0</v>
      </c>
      <c r="Z15" s="44">
        <f>Calcul!Y20</f>
        <v>0</v>
      </c>
      <c r="AA15" s="44">
        <f>Calcul!Z20</f>
        <v>0</v>
      </c>
      <c r="AB15" s="44">
        <f>Calcul!AA20</f>
        <v>0</v>
      </c>
      <c r="AC15" s="44">
        <f>Calcul!AB20</f>
        <v>0</v>
      </c>
      <c r="AD15" s="44">
        <f>Calcul!AC20</f>
        <v>0</v>
      </c>
      <c r="AE15" s="44">
        <f>Calcul!AD20</f>
        <v>0</v>
      </c>
      <c r="AF15" s="44">
        <f>Calcul!AE20</f>
        <v>0</v>
      </c>
      <c r="AG15" s="44">
        <f>Calcul!AF20</f>
        <v>0</v>
      </c>
      <c r="AH15" s="44">
        <f>Calcul!AG20</f>
        <v>0</v>
      </c>
      <c r="AI15" s="44">
        <f>Calcul!AH20</f>
        <v>0</v>
      </c>
      <c r="AJ15" s="44">
        <f>Calcul!AI20</f>
        <v>0</v>
      </c>
      <c r="AK15" s="46"/>
    </row>
    <row r="16" spans="2:37" ht="13.5" thickBot="1">
      <c r="B16" s="47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</row>
    <row r="17" ht="3.75" customHeight="1"/>
    <row r="50" ht="12.75">
      <c r="A50" t="s">
        <v>34</v>
      </c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E24" sqref="E24:AL24"/>
    </sheetView>
  </sheetViews>
  <sheetFormatPr defaultColWidth="11.421875" defaultRowHeight="12.75"/>
  <cols>
    <col min="2" max="2" width="31.7109375" style="0" bestFit="1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30000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3.3333333333333335</v>
      </c>
      <c r="E6" s="4">
        <f>$D6*D6</f>
        <v>11.111111111111112</v>
      </c>
      <c r="F6" s="4">
        <f>$D6*E6</f>
        <v>37.037037037037045</v>
      </c>
      <c r="G6" s="4">
        <f>$D6*F6</f>
        <v>123.45679012345683</v>
      </c>
      <c r="H6" s="3">
        <f>$D6*G6</f>
        <v>411.5226337448561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-2.5351853E-07</v>
      </c>
      <c r="D8" s="1">
        <v>1.483166253E-05</v>
      </c>
      <c r="E8" s="1">
        <v>-0.00030824199502</v>
      </c>
      <c r="F8" s="1">
        <v>0.00245324383964</v>
      </c>
      <c r="G8" s="1">
        <v>-0.00805962936529</v>
      </c>
      <c r="H8" s="1">
        <v>1.00328963573822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1.00328963573822</v>
      </c>
      <c r="D10" s="5">
        <f>G8</f>
        <v>-0.00805962936529</v>
      </c>
      <c r="E10" s="5">
        <f>F8</f>
        <v>0.00245324383964</v>
      </c>
      <c r="F10" s="5">
        <f>E8</f>
        <v>-0.00030824199502</v>
      </c>
      <c r="G10" s="5">
        <f>D8</f>
        <v>1.483166253E-05</v>
      </c>
      <c r="H10" s="6">
        <f>C8</f>
        <v>-2.5351853E-07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1.00328963573822</v>
      </c>
      <c r="D12" s="4">
        <f t="shared" si="0"/>
        <v>-0.026865431217633334</v>
      </c>
      <c r="E12" s="4">
        <f t="shared" si="0"/>
        <v>0.02725826488488889</v>
      </c>
      <c r="F12" s="4">
        <f t="shared" si="0"/>
        <v>-0.011416370185925928</v>
      </c>
      <c r="G12" s="4">
        <f t="shared" si="0"/>
        <v>0.0018310694481481486</v>
      </c>
      <c r="H12" s="3">
        <f t="shared" si="0"/>
        <v>-0.00010432861316872431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2" ht="13.5" thickBot="1">
      <c r="A19" s="2"/>
      <c r="B19" s="13"/>
    </row>
    <row r="20" spans="1:38" ht="13.5" thickBot="1">
      <c r="A20" s="2">
        <v>8</v>
      </c>
      <c r="B20" s="14" t="s">
        <v>7</v>
      </c>
      <c r="C20" s="4">
        <f>IF($C10+$D10*C14+$E10*C15+$F10*C16+$G10*C17+$H10*C18&gt;0,$C10+$D10*C14+$E10*C15+$F10*C16+$G10*C17+$H10*C18,0)</f>
        <v>1.00328963573822</v>
      </c>
      <c r="D20" s="4">
        <f aca="true" t="shared" si="2" ref="D20:AL20">IF($C10+$D10*D14+$E10*D15+$F10*D16+$G10*D17+$H10*D18&gt;0,$C10+$D10*D14+$E10*D15+$F10*D16+$G10*D17+$H10*D18,0)</f>
        <v>0.99738958636155</v>
      </c>
      <c r="E20" s="4">
        <f t="shared" si="2"/>
        <v>0.99474661041356</v>
      </c>
      <c r="F20" s="4">
        <f t="shared" si="2"/>
        <v>0.99400716799571</v>
      </c>
      <c r="G20" s="4">
        <f t="shared" si="2"/>
        <v>0.9941128346629798</v>
      </c>
      <c r="H20" s="4">
        <f t="shared" si="2"/>
        <v>0.9942698792002699</v>
      </c>
      <c r="I20" s="4">
        <f t="shared" si="2"/>
        <v>0.9939188413987999</v>
      </c>
      <c r="J20" s="4">
        <f t="shared" si="2"/>
        <v>0.9927041098325099</v>
      </c>
      <c r="K20" s="4">
        <f t="shared" si="2"/>
        <v>0.99044349963446</v>
      </c>
      <c r="L20" s="4">
        <f t="shared" si="2"/>
        <v>0.9870978302732301</v>
      </c>
      <c r="M20" s="4">
        <f t="shared" si="2"/>
        <v>0.9827405033293198</v>
      </c>
      <c r="N20" s="4">
        <f t="shared" si="2"/>
        <v>0.9775270802715498</v>
      </c>
      <c r="O20" s="4">
        <f t="shared" si="2"/>
        <v>0.9716648602334599</v>
      </c>
      <c r="P20" s="4">
        <f t="shared" si="2"/>
        <v>0.9653824577897102</v>
      </c>
      <c r="Q20" s="4">
        <f t="shared" si="2"/>
        <v>0.95889938073248</v>
      </c>
      <c r="R20" s="4">
        <f t="shared" si="2"/>
        <v>0.9523956078478698</v>
      </c>
      <c r="S20" s="4">
        <f t="shared" si="2"/>
        <v>0.9459811666922999</v>
      </c>
      <c r="T20" s="4">
        <f t="shared" si="2"/>
        <v>0.9396657113689099</v>
      </c>
      <c r="U20" s="4">
        <f t="shared" si="2"/>
        <v>0.9333281003039597</v>
      </c>
      <c r="V20" s="4">
        <f t="shared" si="2"/>
        <v>0.9266859740232299</v>
      </c>
      <c r="W20" s="4">
        <f t="shared" si="2"/>
        <v>0.9192653329284198</v>
      </c>
      <c r="X20" s="4">
        <f t="shared" si="2"/>
        <v>0.9103701150735499</v>
      </c>
      <c r="Y20" s="4">
        <f t="shared" si="2"/>
        <v>0.8990517739413597</v>
      </c>
      <c r="Z20" s="4">
        <f t="shared" si="2"/>
        <v>0.8840788562197095</v>
      </c>
      <c r="AA20" s="4">
        <f t="shared" si="2"/>
        <v>0.8639065795779794</v>
      </c>
      <c r="AB20" s="4">
        <f t="shared" si="2"/>
        <v>0.8366464104434694</v>
      </c>
      <c r="AC20" s="4">
        <f t="shared" si="2"/>
        <v>0.8000356417778001</v>
      </c>
      <c r="AD20" s="4">
        <f t="shared" si="2"/>
        <v>0.7514069708533091</v>
      </c>
      <c r="AE20" s="4">
        <f t="shared" si="2"/>
        <v>0.6876580770294591</v>
      </c>
      <c r="AF20" s="4">
        <f t="shared" si="2"/>
        <v>0.6052211995292298</v>
      </c>
      <c r="AG20" s="4">
        <f t="shared" si="2"/>
        <v>0.5000327152155188</v>
      </c>
      <c r="AH20" s="4">
        <f t="shared" si="2"/>
        <v>0.3675027163675484</v>
      </c>
      <c r="AI20" s="4">
        <f t="shared" si="2"/>
        <v>0.20248458845725814</v>
      </c>
      <c r="AJ20" s="4">
        <f t="shared" si="2"/>
        <v>0</v>
      </c>
      <c r="AK20" s="4">
        <f t="shared" si="2"/>
        <v>0</v>
      </c>
      <c r="AL20" s="3">
        <f t="shared" si="2"/>
        <v>0</v>
      </c>
    </row>
    <row r="21" spans="1:38" ht="12.75">
      <c r="A21" s="2"/>
      <c r="B21" s="24"/>
      <c r="C21" s="9">
        <f>C20</f>
        <v>1.00328963573822</v>
      </c>
      <c r="D21" s="9">
        <f>IF(C21+0.2&gt;D20,D20,0)</f>
        <v>0.99738958636155</v>
      </c>
      <c r="E21" s="9">
        <f aca="true" t="shared" si="3" ref="E21:AL21">IF(D21+0.2&gt;E20,E20,0)</f>
        <v>0.99474661041356</v>
      </c>
      <c r="F21" s="9">
        <f t="shared" si="3"/>
        <v>0.99400716799571</v>
      </c>
      <c r="G21" s="9">
        <f t="shared" si="3"/>
        <v>0.9941128346629798</v>
      </c>
      <c r="H21" s="9">
        <f t="shared" si="3"/>
        <v>0.9942698792002699</v>
      </c>
      <c r="I21" s="9">
        <f t="shared" si="3"/>
        <v>0.9939188413987999</v>
      </c>
      <c r="J21" s="9">
        <f t="shared" si="3"/>
        <v>0.9927041098325099</v>
      </c>
      <c r="K21" s="9">
        <f t="shared" si="3"/>
        <v>0.99044349963446</v>
      </c>
      <c r="L21" s="9">
        <f t="shared" si="3"/>
        <v>0.9870978302732301</v>
      </c>
      <c r="M21" s="9">
        <f t="shared" si="3"/>
        <v>0.9827405033293198</v>
      </c>
      <c r="N21" s="9">
        <f t="shared" si="3"/>
        <v>0.9775270802715498</v>
      </c>
      <c r="O21" s="9">
        <f t="shared" si="3"/>
        <v>0.9716648602334599</v>
      </c>
      <c r="P21" s="9">
        <f t="shared" si="3"/>
        <v>0.9653824577897102</v>
      </c>
      <c r="Q21" s="9">
        <f t="shared" si="3"/>
        <v>0.95889938073248</v>
      </c>
      <c r="R21" s="9">
        <f t="shared" si="3"/>
        <v>0.9523956078478698</v>
      </c>
      <c r="S21" s="9">
        <f t="shared" si="3"/>
        <v>0.9459811666922999</v>
      </c>
      <c r="T21" s="9">
        <f t="shared" si="3"/>
        <v>0.9396657113689099</v>
      </c>
      <c r="U21" s="9">
        <f t="shared" si="3"/>
        <v>0.9333281003039597</v>
      </c>
      <c r="V21" s="9">
        <f t="shared" si="3"/>
        <v>0.9266859740232299</v>
      </c>
      <c r="W21" s="9">
        <f t="shared" si="3"/>
        <v>0.9192653329284198</v>
      </c>
      <c r="X21" s="9">
        <f t="shared" si="3"/>
        <v>0.9103701150735499</v>
      </c>
      <c r="Y21" s="9">
        <f t="shared" si="3"/>
        <v>0.8990517739413597</v>
      </c>
      <c r="Z21" s="9">
        <f t="shared" si="3"/>
        <v>0.8840788562197095</v>
      </c>
      <c r="AA21" s="9">
        <f t="shared" si="3"/>
        <v>0.8639065795779794</v>
      </c>
      <c r="AB21" s="9">
        <f t="shared" si="3"/>
        <v>0.8366464104434694</v>
      </c>
      <c r="AC21" s="9">
        <f t="shared" si="3"/>
        <v>0.8000356417778001</v>
      </c>
      <c r="AD21" s="9">
        <f t="shared" si="3"/>
        <v>0.7514069708533091</v>
      </c>
      <c r="AE21" s="9">
        <f t="shared" si="3"/>
        <v>0.6876580770294591</v>
      </c>
      <c r="AF21" s="9">
        <f t="shared" si="3"/>
        <v>0.6052211995292298</v>
      </c>
      <c r="AG21" s="9">
        <f t="shared" si="3"/>
        <v>0.5000327152155188</v>
      </c>
      <c r="AH21" s="9">
        <f t="shared" si="3"/>
        <v>0.3675027163675484</v>
      </c>
      <c r="AI21" s="9">
        <f t="shared" si="3"/>
        <v>0.20248458845725814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1.00328963573822</v>
      </c>
      <c r="D23" s="4">
        <f aca="true" t="shared" si="4" ref="D23:AL23">IF($C12+$D12*D14+$E12*D15+$F12*D16+$G12*D17+$H12*D18&gt;0,$C12+$D12*D14+$E12*D15+$F12*D16+$G12*D17+$H12*D18,0)</f>
        <v>0.9939928400545291</v>
      </c>
      <c r="E23" s="4">
        <f t="shared" si="4"/>
        <v>0.9932194669040726</v>
      </c>
      <c r="F23" s="4">
        <f t="shared" si="4"/>
        <v>0.9827405033293198</v>
      </c>
      <c r="G23" s="4">
        <f t="shared" si="4"/>
        <v>0.9632337359678019</v>
      </c>
      <c r="H23" s="4">
        <f t="shared" si="4"/>
        <v>0.941764317471864</v>
      </c>
      <c r="I23" s="4">
        <f t="shared" si="4"/>
        <v>0.9192653329284197</v>
      </c>
      <c r="J23" s="4">
        <f t="shared" si="4"/>
        <v>0.8780183662787047</v>
      </c>
      <c r="K23" s="4">
        <f t="shared" si="4"/>
        <v>0.7691340667380251</v>
      </c>
      <c r="L23" s="4">
        <f t="shared" si="4"/>
        <v>0.5000327152155215</v>
      </c>
      <c r="M23" s="4">
        <f t="shared" si="4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3">
        <f t="shared" si="4"/>
        <v>0</v>
      </c>
    </row>
    <row r="24" spans="1:38" ht="12.75">
      <c r="A24" s="2"/>
      <c r="B24" s="24"/>
      <c r="C24" s="9">
        <f>C23</f>
        <v>1.00328963573822</v>
      </c>
      <c r="D24" s="9">
        <f>IF(C24+0.2&gt;D23,D23,0)</f>
        <v>0.9939928400545291</v>
      </c>
      <c r="E24" s="9">
        <f aca="true" t="shared" si="5" ref="E24:AL24">IF(D24+0.2&gt;E23,E23,0)</f>
        <v>0.9932194669040726</v>
      </c>
      <c r="F24" s="9">
        <f t="shared" si="5"/>
        <v>0.9827405033293198</v>
      </c>
      <c r="G24" s="9">
        <f t="shared" si="5"/>
        <v>0.9632337359678019</v>
      </c>
      <c r="H24" s="9">
        <f t="shared" si="5"/>
        <v>0.941764317471864</v>
      </c>
      <c r="I24" s="9">
        <f t="shared" si="5"/>
        <v>0.9192653329284197</v>
      </c>
      <c r="J24" s="9">
        <f t="shared" si="5"/>
        <v>0.8780183662787047</v>
      </c>
      <c r="K24" s="9">
        <f t="shared" si="5"/>
        <v>0.7691340667380251</v>
      </c>
      <c r="L24" s="9">
        <f t="shared" si="5"/>
        <v>0.5000327152155215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48.421875" style="20" bestFit="1" customWidth="1"/>
  </cols>
  <sheetData>
    <row r="1" ht="12.75">
      <c r="A1" s="20" t="s">
        <v>21</v>
      </c>
    </row>
    <row r="3" ht="12.75">
      <c r="A3" s="20" t="s">
        <v>24</v>
      </c>
    </row>
    <row r="5" ht="25.5" customHeight="1">
      <c r="A5" s="20" t="s">
        <v>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1.421875" style="2" customWidth="1"/>
    <col min="2" max="2" width="31.140625" style="0" bestFit="1" customWidth="1"/>
  </cols>
  <sheetData>
    <row r="1" ht="12.75">
      <c r="A1" s="2" t="s">
        <v>9</v>
      </c>
    </row>
    <row r="2" spans="1:3" ht="12.75">
      <c r="A2" s="2">
        <v>1</v>
      </c>
      <c r="B2" t="s">
        <v>12</v>
      </c>
      <c r="C2" t="s">
        <v>13</v>
      </c>
    </row>
    <row r="3" ht="12.75">
      <c r="C3">
        <v>6</v>
      </c>
    </row>
    <row r="4" ht="12.75">
      <c r="B4" s="18" t="s">
        <v>14</v>
      </c>
    </row>
    <row r="5" ht="12.75">
      <c r="B5" s="18" t="s">
        <v>15</v>
      </c>
    </row>
    <row r="6" ht="12.75">
      <c r="B6" s="18" t="s">
        <v>16</v>
      </c>
    </row>
    <row r="7" ht="12.75">
      <c r="B7" s="18" t="s">
        <v>17</v>
      </c>
    </row>
    <row r="8" ht="12.75">
      <c r="B8" s="18" t="s">
        <v>18</v>
      </c>
    </row>
    <row r="9" ht="12.75">
      <c r="B9" s="18" t="s">
        <v>19</v>
      </c>
    </row>
    <row r="10" ht="25.5">
      <c r="B10" s="18" t="s">
        <v>31</v>
      </c>
    </row>
    <row r="11" ht="13.5" thickBot="1">
      <c r="B11" s="19" t="s">
        <v>20</v>
      </c>
    </row>
    <row r="13" spans="2:3" ht="12.75">
      <c r="B13" s="21" t="s">
        <v>1</v>
      </c>
      <c r="C13">
        <f>IF($C$3=1,Incandescente!C4,IF($C$3=2,Halogène!C4,IF($C$3=3,'Fluo triphosphore'!$C$4,IF($C$3=4,Fluocompacte!$C$4,IF($C$3=5,Mercure!C4,IF($C$3=6,'Halogénures métalliques'!C4,IF($C$3=8,'Sodium haute pression'!$C$4,IF($C$3=7,'Halo mét brûleur céramique'!C4,0))))))))</f>
        <v>20000</v>
      </c>
    </row>
    <row r="15" spans="3:35" ht="12.75">
      <c r="C15">
        <v>0</v>
      </c>
      <c r="D15">
        <v>1</v>
      </c>
      <c r="E15">
        <v>2</v>
      </c>
      <c r="F15">
        <v>3</v>
      </c>
      <c r="G15">
        <v>4</v>
      </c>
      <c r="H15">
        <v>5</v>
      </c>
      <c r="I15">
        <v>6</v>
      </c>
      <c r="J15">
        <v>7</v>
      </c>
      <c r="K15">
        <v>8</v>
      </c>
      <c r="L15">
        <v>9</v>
      </c>
      <c r="M15">
        <v>10</v>
      </c>
      <c r="N15">
        <v>11</v>
      </c>
      <c r="O15">
        <v>12</v>
      </c>
      <c r="P15">
        <v>13</v>
      </c>
      <c r="Q15">
        <v>14</v>
      </c>
      <c r="R15">
        <v>15</v>
      </c>
      <c r="S15">
        <v>16</v>
      </c>
      <c r="T15">
        <v>17</v>
      </c>
      <c r="U15">
        <v>18</v>
      </c>
      <c r="V15">
        <v>19</v>
      </c>
      <c r="W15">
        <v>20</v>
      </c>
      <c r="X15">
        <v>21</v>
      </c>
      <c r="Y15">
        <v>22</v>
      </c>
      <c r="Z15">
        <v>23</v>
      </c>
      <c r="AA15">
        <v>24</v>
      </c>
      <c r="AB15">
        <v>25</v>
      </c>
      <c r="AC15">
        <v>26</v>
      </c>
      <c r="AD15">
        <v>27</v>
      </c>
      <c r="AE15">
        <v>28</v>
      </c>
      <c r="AF15">
        <v>29</v>
      </c>
      <c r="AG15">
        <v>30</v>
      </c>
      <c r="AH15">
        <v>31</v>
      </c>
      <c r="AI15">
        <v>32</v>
      </c>
    </row>
    <row r="16" spans="2:35" ht="12.75">
      <c r="B16" s="21" t="s">
        <v>26</v>
      </c>
      <c r="C16">
        <f>IF($C$3=1,Incandescente!C21,IF($C$3=2,Halogène!C21,IF($C$3=3,'Fluo triphosphore'!C21,IF($C$3=4,Fluocompacte!C21,IF($C$3=5,Mercure!C21,IF($C$3=6,'Halogénures métalliques'!C21,IF($C$3=8,'Sodium haute pression'!C21,IF($C$3=7,'Halo mét brûleur céramique'!C21,0))))))))</f>
        <v>0.99902281202195</v>
      </c>
      <c r="D16">
        <f>IF($C$3=1,Incandescente!D21,IF($C$3=2,Halogène!D21,IF($C$3=3,'Fluo triphosphore'!D21,IF($C$3=4,Fluocompacte!D21,IF($C$3=5,Mercure!D21,IF($C$3=6,'Halogénures métalliques'!D21,IF($C$3=8,'Sodium haute pression'!D21,IF($C$3=7,'Halo mét brûleur céramique'!D21,0))))))))</f>
        <v>0.99033517135589</v>
      </c>
      <c r="E16">
        <f>IF($C$3=1,Incandescente!E21,IF($C$3=2,Halogène!E21,IF($C$3=3,'Fluo triphosphore'!E21,IF($C$3=4,Fluocompacte!E21,IF($C$3=5,Mercure!E21,IF($C$3=6,'Halogénures métalliques'!E21,IF($C$3=8,'Sodium haute pression'!E21,IF($C$3=7,'Halo mét brûleur céramique'!E21,0))))))))</f>
        <v>0.98379013605933</v>
      </c>
      <c r="F16">
        <f>IF($C$3=1,Incandescente!F21,IF($C$3=2,Halogène!F21,IF($C$3=3,'Fluo triphosphore'!F21,IF($C$3=4,Fluocompacte!F21,IF($C$3=5,Mercure!F21,IF($C$3=6,'Halogénures métalliques'!F21,IF($C$3=8,'Sodium haute pression'!F21,IF($C$3=7,'Halo mét brûleur céramique'!F21,0))))))))</f>
        <v>0.9755991274961301</v>
      </c>
      <c r="G16">
        <f>IF($C$3=1,Incandescente!G21,IF($C$3=2,Halogène!G21,IF($C$3=3,'Fluo triphosphore'!G21,IF($C$3=4,Fluocompacte!G21,IF($C$3=5,Mercure!G21,IF($C$3=6,'Halogénures métalliques'!G21,IF($C$3=8,'Sodium haute pression'!G21,IF($C$3=7,'Halo mét brûleur céramique'!G21,0))))))))</f>
        <v>0.9633695685969498</v>
      </c>
      <c r="H16">
        <f>IF($C$3=1,Incandescente!H21,IF($C$3=2,Halogène!H21,IF($C$3=3,'Fluo triphosphore'!H21,IF($C$3=4,Fluocompacte!H21,IF($C$3=5,Mercure!H21,IF($C$3=6,'Halogénures métalliques'!H21,IF($C$3=8,'Sodium haute pression'!H21,IF($C$3=7,'Halo mét brûleur céramique'!H21,0))))))))</f>
        <v>0.94589996665125</v>
      </c>
      <c r="I16">
        <f>IF($C$3=1,Incandescente!I21,IF($C$3=2,Halogène!I21,IF($C$3=3,'Fluo triphosphore'!I21,IF($C$3=4,Fluocompacte!I21,IF($C$3=5,Mercure!I21,IF($C$3=6,'Halogénures métalliques'!I21,IF($C$3=8,'Sodium haute pression'!I21,IF($C$3=7,'Halo mét brûleur céramique'!I21,0))))))))</f>
        <v>0.9229749960992899</v>
      </c>
      <c r="J16">
        <f>IF($C$3=1,Incandescente!J21,IF($C$3=2,Halogène!J21,IF($C$3=3,'Fluo triphosphore'!J21,IF($C$3=4,Fluocompacte!J21,IF($C$3=5,Mercure!J21,IF($C$3=6,'Halogénures métalliques'!J21,IF($C$3=8,'Sodium haute pression'!J21,IF($C$3=7,'Halo mét brûleur céramique'!J21,0))))))))</f>
        <v>0.8951605813241299</v>
      </c>
      <c r="K16">
        <f>IF($C$3=1,Incandescente!K21,IF($C$3=2,Halogène!K21,IF($C$3=3,'Fluo triphosphore'!K21,IF($C$3=4,Fluocompacte!K21,IF($C$3=5,Mercure!K21,IF($C$3=6,'Halogénures métalliques'!K21,IF($C$3=8,'Sodium haute pression'!K21,IF($C$3=7,'Halo mét brûleur céramique'!K21,0))))))))</f>
        <v>0.8635989794436298</v>
      </c>
      <c r="L16">
        <f>IF($C$3=1,Incandescente!L21,IF($C$3=2,Halogène!L21,IF($C$3=3,'Fluo triphosphore'!L21,IF($C$3=4,Fluocompacte!L21,IF($C$3=5,Mercure!L21,IF($C$3=6,'Halogénures métalliques'!L21,IF($C$3=8,'Sodium haute pression'!L21,IF($C$3=7,'Halo mét brûleur céramique'!L21,0))))))))</f>
        <v>0.8298038631024501</v>
      </c>
      <c r="M16">
        <f>IF($C$3=1,Incandescente!M21,IF($C$3=2,Halogène!M21,IF($C$3=3,'Fluo triphosphore'!M21,IF($C$3=4,Fluocompacte!M21,IF($C$3=5,Mercure!M21,IF($C$3=6,'Halogénures métalliques'!M21,IF($C$3=8,'Sodium haute pression'!M21,IF($C$3=7,'Halo mét brûleur céramique'!M21,0))))))))</f>
        <v>0.79545540326405</v>
      </c>
      <c r="N16">
        <f>IF($C$3=1,Incandescente!N21,IF($C$3=2,Halogène!N21,IF($C$3=3,'Fluo triphosphore'!N21,IF($C$3=4,Fluocompacte!N21,IF($C$3=5,Mercure!N21,IF($C$3=6,'Halogénures métalliques'!N21,IF($C$3=8,'Sodium haute pression'!N21,IF($C$3=7,'Halo mét brûleur céramique'!N21,0))))))))</f>
        <v>0.7621953520026901</v>
      </c>
      <c r="O16">
        <f>IF($C$3=1,Incandescente!O21,IF($C$3=2,Halogène!O21,IF($C$3=3,'Fluo triphosphore'!O21,IF($C$3=4,Fluocompacte!O21,IF($C$3=5,Mercure!O21,IF($C$3=6,'Halogénures métalliques'!O21,IF($C$3=8,'Sodium haute pression'!O21,IF($C$3=7,'Halo mét brûleur céramique'!O21,0))))))))</f>
        <v>0.7314221252954296</v>
      </c>
      <c r="P16">
        <f>IF($C$3=1,Incandescente!P21,IF($C$3=2,Halogène!P21,IF($C$3=3,'Fluo triphosphore'!P21,IF($C$3=4,Fluocompacte!P21,IF($C$3=5,Mercure!P21,IF($C$3=6,'Halogénures métalliques'!P21,IF($C$3=8,'Sodium haute pression'!P21,IF($C$3=7,'Halo mét brûleur céramique'!P21,0))))))))</f>
        <v>0.7040858858141299</v>
      </c>
      <c r="Q16">
        <f>IF($C$3=1,Incandescente!Q21,IF($C$3=2,Halogène!Q21,IF($C$3=3,'Fluo triphosphore'!Q21,IF($C$3=4,Fluocompacte!Q21,IF($C$3=5,Mercure!Q21,IF($C$3=6,'Halogénures métalliques'!Q21,IF($C$3=8,'Sodium haute pression'!Q21,IF($C$3=7,'Halo mét brûleur céramique'!Q21,0))))))))</f>
        <v>0.6804836257174497</v>
      </c>
      <c r="R16">
        <f>IF($C$3=1,Incandescente!R21,IF($C$3=2,Halogène!R21,IF($C$3=3,'Fluo triphosphore'!R21,IF($C$3=4,Fluocompacte!R21,IF($C$3=5,Mercure!R21,IF($C$3=6,'Halogénures métalliques'!R21,IF($C$3=8,'Sodium haute pression'!R21,IF($C$3=7,'Halo mét brûleur céramique'!R21,0))))))))</f>
        <v>0.6600542494428496</v>
      </c>
      <c r="S16">
        <f>IF($C$3=1,Incandescente!S21,IF($C$3=2,Halogène!S21,IF($C$3=3,'Fluo triphosphore'!S21,IF($C$3=4,Fluocompacte!S21,IF($C$3=5,Mercure!S21,IF($C$3=6,'Halogénures métalliques'!S21,IF($C$3=8,'Sodium haute pression'!S21,IF($C$3=7,'Halo mét brûleur céramique'!S21,0))))))))</f>
        <v>0.6411736564985893</v>
      </c>
      <c r="T16">
        <f>IF($C$3=1,Incandescente!T21,IF($C$3=2,Halogène!T21,IF($C$3=3,'Fluo triphosphore'!T21,IF($C$3=4,Fluocompacte!T21,IF($C$3=5,Mercure!T21,IF($C$3=6,'Halogénures métalliques'!T21,IF($C$3=8,'Sodium haute pression'!T21,IF($C$3=7,'Halo mét brûleur céramique'!T21,0))))))))</f>
        <v>0.6209498242557294</v>
      </c>
      <c r="U16">
        <f>IF($C$3=1,Incandescente!U21,IF($C$3=2,Halogène!U21,IF($C$3=3,'Fluo triphosphore'!U21,IF($C$3=4,Fluocompacte!U21,IF($C$3=5,Mercure!U21,IF($C$3=6,'Halogénures métalliques'!U21,IF($C$3=8,'Sodium haute pression'!U21,IF($C$3=7,'Halo mét brûleur céramique'!U21,0))))))))</f>
        <v>0.5950178907401287</v>
      </c>
      <c r="V16">
        <f>IF($C$3=1,Incandescente!V21,IF($C$3=2,Halogène!V21,IF($C$3=3,'Fluo triphosphore'!V21,IF($C$3=4,Fluocompacte!V21,IF($C$3=5,Mercure!V21,IF($C$3=6,'Halogénures métalliques'!V21,IF($C$3=8,'Sodium haute pression'!V21,IF($C$3=7,'Halo mét brûleur céramique'!V21,0))))))))</f>
        <v>0.5573352374244491</v>
      </c>
      <c r="W16">
        <f>IF($C$3=1,Incandescente!W21,IF($C$3=2,Halogène!W21,IF($C$3=3,'Fluo triphosphore'!W21,IF($C$3=4,Fluocompacte!W21,IF($C$3=5,Mercure!W21,IF($C$3=6,'Halogénures métalliques'!W21,IF($C$3=8,'Sodium haute pression'!W21,IF($C$3=7,'Halo mét brûleur céramique'!W21,0))))))))</f>
        <v>0.4999765720201488</v>
      </c>
      <c r="X16">
        <f>IF($C$3=1,Incandescente!X21,IF($C$3=2,Halogène!X21,IF($C$3=3,'Fluo triphosphore'!X21,IF($C$3=4,Fluocompacte!X21,IF($C$3=5,Mercure!X21,IF($C$3=6,'Halogénures métalliques'!X21,IF($C$3=8,'Sodium haute pression'!X21,IF($C$3=7,'Halo mét brûleur céramique'!X21,0))))))))</f>
        <v>0.41292901126948856</v>
      </c>
      <c r="Y16">
        <f>IF($C$3=1,Incandescente!Y21,IF($C$3=2,Halogène!Y21,IF($C$3=3,'Fluo triphosphore'!Y21,IF($C$3=4,Fluocompacte!Y21,IF($C$3=5,Mercure!Y21,IF($C$3=6,'Halogénures métalliques'!Y21,IF($C$3=8,'Sodium haute pression'!Y21,IF($C$3=7,'Halo mét brûleur céramique'!Y21,0))))))))</f>
        <v>0.2838871637375302</v>
      </c>
      <c r="Z16">
        <f>IF($C$3=1,Incandescente!Z21,IF($C$3=2,Halogène!Z21,IF($C$3=3,'Fluo triphosphore'!Z21,IF($C$3=4,Fluocompacte!Z21,IF($C$3=5,Mercure!Z21,IF($C$3=6,'Halogénures métalliques'!Z21,IF($C$3=8,'Sodium haute pression'!Z21,IF($C$3=7,'Halo mét brûleur céramique'!Z21,0))))))))</f>
        <v>0.09804821260412844</v>
      </c>
      <c r="AA16">
        <f>IF($C$3=1,Incandescente!AA21,IF($C$3=2,Halogène!AA21,IF($C$3=3,'Fluo triphosphore'!AA21,IF($C$3=4,Fluocompacte!AA21,IF($C$3=5,Mercure!AA21,IF($C$3=6,'Halogénures métalliques'!AA21,IF($C$3=8,'Sodium haute pression'!AA21,IF($C$3=7,'Halo mét brûleur céramique'!AA21,0))))))))</f>
        <v>0</v>
      </c>
      <c r="AB16">
        <f>IF($C$3=1,Incandescente!AB21,IF($C$3=2,Halogène!AB21,IF($C$3=3,'Fluo triphosphore'!AB21,IF($C$3=4,Fluocompacte!AB21,IF($C$3=5,Mercure!AB21,IF($C$3=6,'Halogénures métalliques'!AB21,IF($C$3=8,'Sodium haute pression'!AB21,IF($C$3=7,'Halo mét brûleur céramique'!AB21,0))))))))</f>
        <v>0</v>
      </c>
      <c r="AC16">
        <f>IF($C$3=1,Incandescente!AC21,IF($C$3=2,Halogène!AC21,IF($C$3=3,'Fluo triphosphore'!AC21,IF($C$3=4,Fluocompacte!AC21,IF($C$3=5,Mercure!AC21,IF($C$3=6,'Halogénures métalliques'!AC21,IF($C$3=8,'Sodium haute pression'!AC21,IF($C$3=7,'Halo mét brûleur céramique'!AC21,0))))))))</f>
        <v>0</v>
      </c>
      <c r="AD16">
        <f>IF($C$3=1,Incandescente!AD21,IF($C$3=2,Halogène!AD21,IF($C$3=3,'Fluo triphosphore'!AD21,IF($C$3=4,Fluocompacte!AD21,IF($C$3=5,Mercure!AD21,IF($C$3=6,'Halogénures métalliques'!AD21,IF($C$3=8,'Sodium haute pression'!AD21,IF($C$3=7,'Halo mét brûleur céramique'!AD21,0))))))))</f>
        <v>0</v>
      </c>
      <c r="AE16">
        <f>IF($C$3=1,Incandescente!AE21,IF($C$3=2,Halogène!AE21,IF($C$3=3,'Fluo triphosphore'!AE21,IF($C$3=4,Fluocompacte!AE21,IF($C$3=5,Mercure!AE21,IF($C$3=6,'Halogénures métalliques'!AE21,IF($C$3=8,'Sodium haute pression'!AE21,IF($C$3=7,'Halo mét brûleur céramique'!AE21,0))))))))</f>
        <v>0</v>
      </c>
      <c r="AF16">
        <f>IF($C$3=1,Incandescente!AF21,IF($C$3=2,Halogène!AF21,IF($C$3=3,'Fluo triphosphore'!AF21,IF($C$3=4,Fluocompacte!AF21,IF($C$3=5,Mercure!AF21,IF($C$3=6,'Halogénures métalliques'!AF21,IF($C$3=8,'Sodium haute pression'!AF21,IF($C$3=7,'Halo mét brûleur céramique'!AF21,0))))))))</f>
        <v>0</v>
      </c>
      <c r="AG16">
        <f>IF($C$3=1,Incandescente!AG21,IF($C$3=2,Halogène!AG21,IF($C$3=3,'Fluo triphosphore'!AG21,IF($C$3=4,Fluocompacte!AG21,IF($C$3=5,Mercure!AG21,IF($C$3=6,'Halogénures métalliques'!AG21,IF($C$3=8,'Sodium haute pression'!AG21,IF($C$3=7,'Halo mét brûleur céramique'!AG21,0))))))))</f>
        <v>0</v>
      </c>
      <c r="AH16">
        <f>IF($C$3=1,Incandescente!AH21,IF($C$3=2,Halogène!AH21,IF($C$3=3,'Fluo triphosphore'!AH21,IF($C$3=4,Fluocompacte!AH21,IF($C$3=5,Mercure!AH21,IF($C$3=6,'Halogénures métalliques'!AH21,IF($C$3=8,'Sodium haute pression'!AH21,IF($C$3=7,'Halo mét brûleur céramique'!AH21,0))))))))</f>
        <v>0</v>
      </c>
      <c r="AI16">
        <f>IF($C$3=1,Incandescente!AI21,IF($C$3=2,Halogène!AI21,IF($C$3=3,'Fluo triphosphore'!AI21,IF($C$3=4,Fluocompacte!AI21,IF($C$3=5,Mercure!AI21,IF($C$3=6,'Halogénures métalliques'!AI21,IF($C$3=8,'Sodium haute pression'!AI21,IF($C$3=7,'Halo mét brûleur céramique'!AI21,0))))))))</f>
        <v>0</v>
      </c>
    </row>
    <row r="17" spans="2:35" ht="12.75">
      <c r="B17" s="21" t="s">
        <v>32</v>
      </c>
      <c r="C17">
        <f>1</f>
        <v>1</v>
      </c>
      <c r="D17">
        <f>IF(D16&gt;C17,C17,D16)</f>
        <v>0.99033517135589</v>
      </c>
      <c r="E17">
        <f aca="true" t="shared" si="0" ref="E17:AI17">IF(E16&gt;D17,D17,E16)</f>
        <v>0.98379013605933</v>
      </c>
      <c r="F17">
        <f t="shared" si="0"/>
        <v>0.9755991274961301</v>
      </c>
      <c r="G17">
        <f t="shared" si="0"/>
        <v>0.9633695685969498</v>
      </c>
      <c r="H17">
        <f t="shared" si="0"/>
        <v>0.94589996665125</v>
      </c>
      <c r="I17">
        <f t="shared" si="0"/>
        <v>0.9229749960992899</v>
      </c>
      <c r="J17">
        <f t="shared" si="0"/>
        <v>0.8951605813241299</v>
      </c>
      <c r="K17">
        <f t="shared" si="0"/>
        <v>0.8635989794436298</v>
      </c>
      <c r="L17">
        <f t="shared" si="0"/>
        <v>0.8298038631024501</v>
      </c>
      <c r="M17">
        <f t="shared" si="0"/>
        <v>0.79545540326405</v>
      </c>
      <c r="N17">
        <f t="shared" si="0"/>
        <v>0.7621953520026901</v>
      </c>
      <c r="O17">
        <f t="shared" si="0"/>
        <v>0.7314221252954296</v>
      </c>
      <c r="P17">
        <f t="shared" si="0"/>
        <v>0.7040858858141299</v>
      </c>
      <c r="Q17">
        <f t="shared" si="0"/>
        <v>0.6804836257174497</v>
      </c>
      <c r="R17">
        <f t="shared" si="0"/>
        <v>0.6600542494428496</v>
      </c>
      <c r="S17">
        <f t="shared" si="0"/>
        <v>0.6411736564985893</v>
      </c>
      <c r="T17">
        <f t="shared" si="0"/>
        <v>0.6209498242557294</v>
      </c>
      <c r="U17">
        <f t="shared" si="0"/>
        <v>0.5950178907401287</v>
      </c>
      <c r="V17">
        <f t="shared" si="0"/>
        <v>0.5573352374244491</v>
      </c>
      <c r="W17">
        <f t="shared" si="0"/>
        <v>0.4999765720201488</v>
      </c>
      <c r="X17">
        <f t="shared" si="0"/>
        <v>0.41292901126948856</v>
      </c>
      <c r="Y17">
        <f t="shared" si="0"/>
        <v>0.2838871637375302</v>
      </c>
      <c r="Z17">
        <f t="shared" si="0"/>
        <v>0.09804821260412844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</row>
    <row r="19" spans="2:35" ht="12.75">
      <c r="B19" t="s">
        <v>27</v>
      </c>
      <c r="C19">
        <f>IF($C$3=1,Incandescente!C24,IF($C$3=2,Halogène!C24,IF($C$3=3,'Fluo triphosphore'!C24,IF($C$3=4,Fluocompacte!C24,IF($C$3=5,Mercure!C24,IF($C$3=6,'Halogénures métalliques'!C24,IF($C$3=8,'Sodium haute pression'!C24,IF($C$3=7,'Halo mét brûleur céramique'!C24,0))))))))</f>
        <v>0.99902281202195</v>
      </c>
      <c r="D19">
        <f>IF($C$3=1,Incandescente!D24,IF($C$3=2,Halogène!D24,IF($C$3=3,'Fluo triphosphore'!D24,IF($C$3=4,Fluocompacte!D24,IF($C$3=5,Mercure!D24,IF($C$3=6,'Halogénures métalliques'!D24,IF($C$3=8,'Sodium haute pression'!D24,IF($C$3=7,'Halo mét brûleur céramique'!D24,0))))))))</f>
        <v>0.9822168140339185</v>
      </c>
      <c r="E19">
        <f>IF($C$3=1,Incandescente!E24,IF($C$3=2,Halogène!E24,IF($C$3=3,'Fluo triphosphore'!E24,IF($C$3=4,Fluocompacte!E24,IF($C$3=5,Mercure!E24,IF($C$3=6,'Halogénures métalliques'!E24,IF($C$3=8,'Sodium haute pression'!E24,IF($C$3=7,'Halo mét brûleur céramique'!E24,0))))))))</f>
        <v>0.9562855001646011</v>
      </c>
      <c r="F19">
        <f>IF($C$3=1,Incandescente!F24,IF($C$3=2,Halogène!F24,IF($C$3=3,'Fluo triphosphore'!F24,IF($C$3=4,Fluocompacte!F24,IF($C$3=5,Mercure!F24,IF($C$3=6,'Halogénures métalliques'!F24,IF($C$3=8,'Sodium haute pression'!F24,IF($C$3=7,'Halo mét brûleur céramique'!F24,0))))))))</f>
        <v>0.9049144247473089</v>
      </c>
      <c r="G19">
        <f>IF($C$3=1,Incandescente!G24,IF($C$3=2,Halogène!G24,IF($C$3=3,'Fluo triphosphore'!G24,IF($C$3=4,Fluocompacte!G24,IF($C$3=5,Mercure!G24,IF($C$3=6,'Halogénures métalliques'!G24,IF($C$3=8,'Sodium haute pression'!G24,IF($C$3=7,'Halo mét brûleur céramique'!G24,0))))))))</f>
        <v>0.833617347233678</v>
      </c>
      <c r="H19">
        <f>IF($C$3=1,Incandescente!H24,IF($C$3=2,Halogène!H24,IF($C$3=3,'Fluo triphosphore'!H24,IF($C$3=4,Fluocompacte!H24,IF($C$3=5,Mercure!H24,IF($C$3=6,'Halogénures métalliques'!H24,IF($C$3=8,'Sodium haute pression'!H24,IF($C$3=7,'Halo mét brûleur céramique'!H24,0))))))))</f>
        <v>0.7586313012786674</v>
      </c>
      <c r="I19">
        <f>IF($C$3=1,Incandescente!I24,IF($C$3=2,Halogène!I24,IF($C$3=3,'Fluo triphosphore'!I24,IF($C$3=4,Fluocompacte!I24,IF($C$3=5,Mercure!I24,IF($C$3=6,'Halogénures métalliques'!I24,IF($C$3=8,'Sodium haute pression'!I24,IF($C$3=7,'Halo mét brûleur céramique'!I24,0))))))))</f>
        <v>0.6958116638255565</v>
      </c>
      <c r="J19">
        <f>IF($C$3=1,Incandescente!J24,IF($C$3=2,Halogène!J24,IF($C$3=3,'Fluo triphosphore'!J24,IF($C$3=4,Fluocompacte!J24,IF($C$3=5,Mercure!J24,IF($C$3=6,'Halogénures métalliques'!J24,IF($C$3=8,'Sodium haute pression'!J24,IF($C$3=7,'Halo mét brûleur céramique'!J24,0))))))))</f>
        <v>0.6495272241909411</v>
      </c>
      <c r="K19">
        <f>IF($C$3=1,Incandescente!K24,IF($C$3=2,Halogène!K24,IF($C$3=3,'Fluo triphosphore'!K24,IF($C$3=4,Fluocompacte!K24,IF($C$3=5,Mercure!K24,IF($C$3=6,'Halogénures métalliques'!K24,IF($C$3=8,'Sodium haute pression'!K24,IF($C$3=7,'Halo mét brûleur céramique'!K24,0))))))))</f>
        <v>0.6015552531497317</v>
      </c>
      <c r="L19">
        <f>IF($C$3=1,Incandescente!L24,IF($C$3=2,Halogène!L24,IF($C$3=3,'Fluo triphosphore'!L24,IF($C$3=4,Fluocompacte!L24,IF($C$3=5,Mercure!L24,IF($C$3=6,'Halogénures métalliques'!L24,IF($C$3=8,'Sodium haute pression'!L24,IF($C$3=7,'Halo mét brûleur céramique'!L24,0))))))))</f>
        <v>0.49997657202015144</v>
      </c>
      <c r="M19">
        <f>IF($C$3=1,Incandescente!M24,IF($C$3=2,Halogène!M24,IF($C$3=3,'Fluo triphosphore'!M24,IF($C$3=4,Fluocompacte!M24,IF($C$3=5,Mercure!M24,IF($C$3=6,'Halogénures métalliques'!M24,IF($C$3=8,'Sodium haute pression'!M24,IF($C$3=7,'Halo mét brûleur céramique'!M24,0))))))))</f>
        <v>0.2480706217487274</v>
      </c>
      <c r="N19">
        <f>IF($C$3=1,Incandescente!N24,IF($C$3=2,Halogène!N24,IF($C$3=3,'Fluo triphosphore'!N24,IF($C$3=4,Fluocompacte!N24,IF($C$3=5,Mercure!N24,IF($C$3=6,'Halogénures métalliques'!N24,IF($C$3=8,'Sodium haute pression'!N24,IF($C$3=7,'Halo mét brûleur céramique'!N24,0))))))))</f>
        <v>0</v>
      </c>
      <c r="O19">
        <f>IF($C$3=1,Incandescente!O24,IF($C$3=2,Halogène!O24,IF($C$3=3,'Fluo triphosphore'!O24,IF($C$3=4,Fluocompacte!O24,IF($C$3=5,Mercure!O24,IF($C$3=6,'Halogénures métalliques'!O24,IF($C$3=8,'Sodium haute pression'!O24,IF($C$3=7,'Halo mét brûleur céramique'!O24,0))))))))</f>
        <v>0</v>
      </c>
      <c r="P19">
        <f>IF($C$3=1,Incandescente!P24,IF($C$3=2,Halogène!P24,IF($C$3=3,'Fluo triphosphore'!P24,IF($C$3=4,Fluocompacte!P24,IF($C$3=5,Mercure!P24,IF($C$3=6,'Halogénures métalliques'!P24,IF($C$3=8,'Sodium haute pression'!P24,IF($C$3=7,'Halo mét brûleur céramique'!P24,0))))))))</f>
        <v>0</v>
      </c>
      <c r="Q19">
        <f>IF($C$3=1,Incandescente!Q24,IF($C$3=2,Halogène!Q24,IF($C$3=3,'Fluo triphosphore'!Q24,IF($C$3=4,Fluocompacte!Q24,IF($C$3=5,Mercure!Q24,IF($C$3=6,'Halogénures métalliques'!Q24,IF($C$3=8,'Sodium haute pression'!Q24,IF($C$3=7,'Halo mét brûleur céramique'!Q24,0))))))))</f>
        <v>0</v>
      </c>
      <c r="R19">
        <f>IF($C$3=1,Incandescente!R24,IF($C$3=2,Halogène!R24,IF($C$3=3,'Fluo triphosphore'!R24,IF($C$3=4,Fluocompacte!R24,IF($C$3=5,Mercure!R24,IF($C$3=6,'Halogénures métalliques'!R24,IF($C$3=8,'Sodium haute pression'!R24,IF($C$3=7,'Halo mét brûleur céramique'!R24,0))))))))</f>
        <v>0</v>
      </c>
      <c r="S19">
        <f>IF($C$3=1,Incandescente!S24,IF($C$3=2,Halogène!S24,IF($C$3=3,'Fluo triphosphore'!S24,IF($C$3=4,Fluocompacte!S24,IF($C$3=5,Mercure!S24,IF($C$3=6,'Halogénures métalliques'!S24,IF($C$3=8,'Sodium haute pression'!S24,IF($C$3=7,'Halo mét brûleur céramique'!S24,0))))))))</f>
        <v>0</v>
      </c>
      <c r="T19">
        <f>IF($C$3=1,Incandescente!T24,IF($C$3=2,Halogène!T24,IF($C$3=3,'Fluo triphosphore'!T24,IF($C$3=4,Fluocompacte!T24,IF($C$3=5,Mercure!T24,IF($C$3=6,'Halogénures métalliques'!T24,IF($C$3=8,'Sodium haute pression'!T24,IF($C$3=7,'Halo mét brûleur céramique'!T24,0))))))))</f>
        <v>0</v>
      </c>
      <c r="U19">
        <f>IF($C$3=1,Incandescente!U24,IF($C$3=2,Halogène!U24,IF($C$3=3,'Fluo triphosphore'!U24,IF($C$3=4,Fluocompacte!U24,IF($C$3=5,Mercure!U24,IF($C$3=6,'Halogénures métalliques'!U24,IF($C$3=8,'Sodium haute pression'!U24,IF($C$3=7,'Halo mét brûleur céramique'!U24,0))))))))</f>
        <v>0</v>
      </c>
      <c r="V19">
        <f>IF($C$3=1,Incandescente!V24,IF($C$3=2,Halogène!V24,IF($C$3=3,'Fluo triphosphore'!V24,IF($C$3=4,Fluocompacte!V24,IF($C$3=5,Mercure!V24,IF($C$3=6,'Halogénures métalliques'!V24,IF($C$3=8,'Sodium haute pression'!V24,IF($C$3=7,'Halo mét brûleur céramique'!V24,0))))))))</f>
        <v>0</v>
      </c>
      <c r="W19">
        <f>IF($C$3=1,Incandescente!W24,IF($C$3=2,Halogène!W24,IF($C$3=3,'Fluo triphosphore'!W24,IF($C$3=4,Fluocompacte!W24,IF($C$3=5,Mercure!W24,IF($C$3=6,'Halogénures métalliques'!W24,IF($C$3=8,'Sodium haute pression'!W24,IF($C$3=7,'Halo mét brûleur céramique'!W24,0))))))))</f>
        <v>0</v>
      </c>
      <c r="X19">
        <f>IF($C$3=1,Incandescente!X24,IF($C$3=2,Halogène!X24,IF($C$3=3,'Fluo triphosphore'!X24,IF($C$3=4,Fluocompacte!X24,IF($C$3=5,Mercure!X24,IF($C$3=6,'Halogénures métalliques'!X24,IF($C$3=8,'Sodium haute pression'!X24,IF($C$3=7,'Halo mét brûleur céramique'!X24,0))))))))</f>
        <v>0</v>
      </c>
      <c r="Y19">
        <f>IF($C$3=1,Incandescente!Y24,IF($C$3=2,Halogène!Y24,IF($C$3=3,'Fluo triphosphore'!Y24,IF($C$3=4,Fluocompacte!Y24,IF($C$3=5,Mercure!Y24,IF($C$3=6,'Halogénures métalliques'!Y24,IF($C$3=8,'Sodium haute pression'!Y24,IF($C$3=7,'Halo mét brûleur céramique'!Y24,0))))))))</f>
        <v>0</v>
      </c>
      <c r="Z19">
        <f>IF($C$3=1,Incandescente!Z24,IF($C$3=2,Halogène!Z24,IF($C$3=3,'Fluo triphosphore'!Z24,IF($C$3=4,Fluocompacte!Z24,IF($C$3=5,Mercure!Z24,IF($C$3=6,'Halogénures métalliques'!Z24,IF($C$3=8,'Sodium haute pression'!Z24,IF($C$3=7,'Halo mét brûleur céramique'!Z24,0))))))))</f>
        <v>0</v>
      </c>
      <c r="AA19">
        <f>IF($C$3=1,Incandescente!AA24,IF($C$3=2,Halogène!AA24,IF($C$3=3,'Fluo triphosphore'!AA24,IF($C$3=4,Fluocompacte!AA24,IF($C$3=5,Mercure!AA24,IF($C$3=6,'Halogénures métalliques'!AA24,IF($C$3=8,'Sodium haute pression'!AA24,IF($C$3=7,'Halo mét brûleur céramique'!AA24,0))))))))</f>
        <v>0</v>
      </c>
      <c r="AB19">
        <f>IF($C$3=1,Incandescente!AB24,IF($C$3=2,Halogène!AB24,IF($C$3=3,'Fluo triphosphore'!AB24,IF($C$3=4,Fluocompacte!AB24,IF($C$3=5,Mercure!AB24,IF($C$3=6,'Halogénures métalliques'!AB24,IF($C$3=8,'Sodium haute pression'!AB24,IF($C$3=7,'Halo mét brûleur céramique'!AB24,0))))))))</f>
        <v>0</v>
      </c>
      <c r="AC19">
        <f>IF($C$3=1,Incandescente!AC24,IF($C$3=2,Halogène!AC24,IF($C$3=3,'Fluo triphosphore'!AC24,IF($C$3=4,Fluocompacte!AC24,IF($C$3=5,Mercure!AC24,IF($C$3=6,'Halogénures métalliques'!AC24,IF($C$3=8,'Sodium haute pression'!AC24,IF($C$3=7,'Halo mét brûleur céramique'!AC24,0))))))))</f>
        <v>0</v>
      </c>
      <c r="AD19">
        <f>IF($C$3=1,Incandescente!AD24,IF($C$3=2,Halogène!AD24,IF($C$3=3,'Fluo triphosphore'!AD24,IF($C$3=4,Fluocompacte!AD24,IF($C$3=5,Mercure!AD24,IF($C$3=6,'Halogénures métalliques'!AD24,IF($C$3=8,'Sodium haute pression'!AD24,IF($C$3=7,'Halo mét brûleur céramique'!AD24,0))))))))</f>
        <v>0</v>
      </c>
      <c r="AE19">
        <f>IF($C$3=1,Incandescente!AE24,IF($C$3=2,Halogène!AE24,IF($C$3=3,'Fluo triphosphore'!AE24,IF($C$3=4,Fluocompacte!AE24,IF($C$3=5,Mercure!AE24,IF($C$3=6,'Halogénures métalliques'!AE24,IF($C$3=8,'Sodium haute pression'!AE24,IF($C$3=7,'Halo mét brûleur céramique'!AE24,0))))))))</f>
        <v>0</v>
      </c>
      <c r="AF19">
        <f>IF($C$3=1,Incandescente!AF24,IF($C$3=2,Halogène!AF24,IF($C$3=3,'Fluo triphosphore'!AF24,IF($C$3=4,Fluocompacte!AF24,IF($C$3=5,Mercure!AF24,IF($C$3=6,'Halogénures métalliques'!AF24,IF($C$3=8,'Sodium haute pression'!AF24,IF($C$3=7,'Halo mét brûleur céramique'!AF24,0))))))))</f>
        <v>0</v>
      </c>
      <c r="AG19">
        <f>IF($C$3=1,Incandescente!AG24,IF($C$3=2,Halogène!AG24,IF($C$3=3,'Fluo triphosphore'!AG24,IF($C$3=4,Fluocompacte!AG24,IF($C$3=5,Mercure!AG24,IF($C$3=6,'Halogénures métalliques'!AG24,IF($C$3=8,'Sodium haute pression'!AG24,IF($C$3=7,'Halo mét brûleur céramique'!AG24,0))))))))</f>
        <v>0</v>
      </c>
      <c r="AH19">
        <f>IF($C$3=1,Incandescente!AH24,IF($C$3=2,Halogène!AH24,IF($C$3=3,'Fluo triphosphore'!AH24,IF($C$3=4,Fluocompacte!AH24,IF($C$3=5,Mercure!AH24,IF($C$3=6,'Halogénures métalliques'!AH24,IF($C$3=8,'Sodium haute pression'!AH24,IF($C$3=7,'Halo mét brûleur céramique'!AH24,0))))))))</f>
        <v>0</v>
      </c>
      <c r="AI19">
        <f>IF($C$3=1,Incandescente!AI24,IF($C$3=2,Halogène!AI24,IF($C$3=3,'Fluo triphosphore'!AI24,IF($C$3=4,Fluocompacte!AI24,IF($C$3=5,Mercure!AI24,IF($C$3=6,'Halogénures métalliques'!AI24,IF($C$3=8,'Sodium haute pression'!AI24,IF($C$3=7,'Halo mét brûleur céramique'!AI24,0))))))))</f>
        <v>0</v>
      </c>
    </row>
    <row r="20" spans="2:35" ht="12.75">
      <c r="B20" t="s">
        <v>33</v>
      </c>
      <c r="C20">
        <f>1</f>
        <v>1</v>
      </c>
      <c r="D20">
        <f>IF(D19&gt;C20,C20,D19)</f>
        <v>0.9822168140339185</v>
      </c>
      <c r="E20">
        <f aca="true" t="shared" si="1" ref="E20:AI20">IF(E19&gt;D20,D20,E19)</f>
        <v>0.9562855001646011</v>
      </c>
      <c r="F20">
        <f t="shared" si="1"/>
        <v>0.9049144247473089</v>
      </c>
      <c r="G20">
        <f t="shared" si="1"/>
        <v>0.833617347233678</v>
      </c>
      <c r="H20">
        <f t="shared" si="1"/>
        <v>0.7586313012786674</v>
      </c>
      <c r="I20">
        <f t="shared" si="1"/>
        <v>0.6958116638255565</v>
      </c>
      <c r="J20">
        <f t="shared" si="1"/>
        <v>0.6495272241909411</v>
      </c>
      <c r="K20">
        <f t="shared" si="1"/>
        <v>0.6015552531497317</v>
      </c>
      <c r="L20">
        <f t="shared" si="1"/>
        <v>0.49997657202015144</v>
      </c>
      <c r="M20">
        <f t="shared" si="1"/>
        <v>0.2480706217487274</v>
      </c>
      <c r="N20">
        <f t="shared" si="1"/>
        <v>0</v>
      </c>
      <c r="O20">
        <f t="shared" si="1"/>
        <v>0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1"/>
        <v>0</v>
      </c>
      <c r="T20">
        <f t="shared" si="1"/>
        <v>0</v>
      </c>
      <c r="U20">
        <f t="shared" si="1"/>
        <v>0</v>
      </c>
      <c r="V20">
        <f t="shared" si="1"/>
        <v>0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  <c r="AI20">
        <f t="shared" si="1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I33" sqref="I33"/>
    </sheetView>
  </sheetViews>
  <sheetFormatPr defaultColWidth="11.421875" defaultRowHeight="12.75"/>
  <cols>
    <col min="2" max="2" width="31.7109375" style="0" bestFit="1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1000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0.1111111111111111</v>
      </c>
      <c r="E6" s="4">
        <f>$D6*D6</f>
        <v>0.012345679012345678</v>
      </c>
      <c r="F6" s="4">
        <f>$D6*E6</f>
        <v>0.0013717421124828531</v>
      </c>
      <c r="G6" s="4">
        <f>$D6*F6</f>
        <v>0.00015241579027587256</v>
      </c>
      <c r="H6" s="3">
        <f>$D6*G6</f>
        <v>1.6935087808430282E-05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0</v>
      </c>
      <c r="D8" s="1">
        <v>-0.5</v>
      </c>
      <c r="E8" s="1">
        <v>0</v>
      </c>
      <c r="F8" s="1">
        <v>0</v>
      </c>
      <c r="G8" s="1">
        <v>0</v>
      </c>
      <c r="H8" s="1">
        <v>1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1</v>
      </c>
      <c r="D10" s="5">
        <f>G8</f>
        <v>0</v>
      </c>
      <c r="E10" s="5">
        <f>F8</f>
        <v>0</v>
      </c>
      <c r="F10" s="5">
        <f>E8</f>
        <v>0</v>
      </c>
      <c r="G10" s="5">
        <f>D8</f>
        <v>-0.5</v>
      </c>
      <c r="H10" s="6">
        <f>C8</f>
        <v>0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1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-7.620789513793628E-05</v>
      </c>
      <c r="H12" s="3">
        <f t="shared" si="0"/>
        <v>0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2" ht="13.5" thickBot="1">
      <c r="A19" s="2"/>
      <c r="B19" s="13"/>
    </row>
    <row r="20" spans="1:38" ht="13.5" thickBot="1">
      <c r="A20" s="2">
        <v>8</v>
      </c>
      <c r="B20" s="14" t="s">
        <v>26</v>
      </c>
      <c r="C20" s="4">
        <f>IF($C10+$D10*C14+$E10*C15+$F10*C16+$G10*C17+$H10*C18&gt;0,$C10+$D10*C14+$E10*C15+$F10*C16+$G10*C17+$H10*C18,0)</f>
        <v>1</v>
      </c>
      <c r="D20" s="4">
        <f aca="true" t="shared" si="2" ref="D20:AL20">IF($C10+$D10*D14+$E10*D15+$F10*D16+$G10*D17+$H10*D18&gt;0,$C10+$D10*D14+$E10*D15+$F10*D16+$G10*D17+$H10*D18,0)</f>
        <v>0.5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  <c r="AF20" s="4">
        <f t="shared" si="2"/>
        <v>0</v>
      </c>
      <c r="AG20" s="4">
        <f t="shared" si="2"/>
        <v>0</v>
      </c>
      <c r="AH20" s="4">
        <f t="shared" si="2"/>
        <v>0</v>
      </c>
      <c r="AI20" s="4">
        <f t="shared" si="2"/>
        <v>0</v>
      </c>
      <c r="AJ20" s="4">
        <f t="shared" si="2"/>
        <v>0</v>
      </c>
      <c r="AK20" s="4">
        <f t="shared" si="2"/>
        <v>0</v>
      </c>
      <c r="AL20" s="3">
        <f t="shared" si="2"/>
        <v>0</v>
      </c>
    </row>
    <row r="21" spans="1:38" ht="12.75">
      <c r="A21" s="2"/>
      <c r="B21" s="24"/>
      <c r="C21" s="9">
        <f>C20</f>
        <v>1</v>
      </c>
      <c r="D21" s="9">
        <f>IF(C21+0.2&gt;D20,D20,0)</f>
        <v>0.5</v>
      </c>
      <c r="E21" s="9">
        <f aca="true" t="shared" si="3" ref="E21:AL21">IF(D21+0.2&gt;E20,E20,0)</f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  <c r="O21" s="9">
        <f t="shared" si="3"/>
        <v>0</v>
      </c>
      <c r="P21" s="9">
        <f t="shared" si="3"/>
        <v>0</v>
      </c>
      <c r="Q21" s="9">
        <f t="shared" si="3"/>
        <v>0</v>
      </c>
      <c r="R21" s="9">
        <f t="shared" si="3"/>
        <v>0</v>
      </c>
      <c r="S21" s="9">
        <f t="shared" si="3"/>
        <v>0</v>
      </c>
      <c r="T21" s="9">
        <f t="shared" si="3"/>
        <v>0</v>
      </c>
      <c r="U21" s="9">
        <f t="shared" si="3"/>
        <v>0</v>
      </c>
      <c r="V21" s="9">
        <f t="shared" si="3"/>
        <v>0</v>
      </c>
      <c r="W21" s="9">
        <f t="shared" si="3"/>
        <v>0</v>
      </c>
      <c r="X21" s="9">
        <f t="shared" si="3"/>
        <v>0</v>
      </c>
      <c r="Y21" s="9">
        <f t="shared" si="3"/>
        <v>0</v>
      </c>
      <c r="Z21" s="9">
        <f t="shared" si="3"/>
        <v>0</v>
      </c>
      <c r="AA21" s="9">
        <f t="shared" si="3"/>
        <v>0</v>
      </c>
      <c r="AB21" s="9">
        <f t="shared" si="3"/>
        <v>0</v>
      </c>
      <c r="AC21" s="9">
        <f t="shared" si="3"/>
        <v>0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0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1</v>
      </c>
      <c r="D23" s="4">
        <f aca="true" t="shared" si="4" ref="D23:AL23">IF($C12+$D12*D14+$E12*D15+$F12*D16+$G12*D17+$H12*D18&gt;0,$C12+$D12*D14+$E12*D15+$F12*D16+$G12*D17+$H12*D18,0)</f>
        <v>0.999923792104862</v>
      </c>
      <c r="E23" s="4">
        <f t="shared" si="4"/>
        <v>0.998780673677793</v>
      </c>
      <c r="F23" s="4">
        <f t="shared" si="4"/>
        <v>0.9938271604938271</v>
      </c>
      <c r="G23" s="4">
        <f t="shared" si="4"/>
        <v>0.9804907788446883</v>
      </c>
      <c r="H23" s="4">
        <f t="shared" si="4"/>
        <v>0.9523700655387898</v>
      </c>
      <c r="I23" s="4">
        <f t="shared" si="4"/>
        <v>0.9012345679012346</v>
      </c>
      <c r="J23" s="4">
        <f t="shared" si="4"/>
        <v>0.817024843773815</v>
      </c>
      <c r="K23" s="4">
        <f t="shared" si="4"/>
        <v>0.687852461515013</v>
      </c>
      <c r="L23" s="4">
        <f t="shared" si="4"/>
        <v>0.5</v>
      </c>
      <c r="M23" s="4">
        <f t="shared" si="4"/>
        <v>0.23792104862063723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3">
        <f t="shared" si="4"/>
        <v>0</v>
      </c>
    </row>
    <row r="24" spans="1:38" ht="12.75">
      <c r="A24" s="2"/>
      <c r="B24" s="24"/>
      <c r="C24" s="9">
        <f>C23</f>
        <v>1</v>
      </c>
      <c r="D24" s="9">
        <f>IF(C24+0.2&gt;D23,D23,0)</f>
        <v>0.999923792104862</v>
      </c>
      <c r="E24" s="9">
        <f aca="true" t="shared" si="5" ref="E24:AL24">IF(D24+0.2&gt;E23,E23,0)</f>
        <v>0.998780673677793</v>
      </c>
      <c r="F24" s="9">
        <f t="shared" si="5"/>
        <v>0.9938271604938271</v>
      </c>
      <c r="G24" s="9">
        <f t="shared" si="5"/>
        <v>0.9804907788446883</v>
      </c>
      <c r="H24" s="9">
        <f t="shared" si="5"/>
        <v>0.9523700655387898</v>
      </c>
      <c r="I24" s="9">
        <f t="shared" si="5"/>
        <v>0.9012345679012346</v>
      </c>
      <c r="J24" s="9">
        <f t="shared" si="5"/>
        <v>0.817024843773815</v>
      </c>
      <c r="K24" s="9">
        <f t="shared" si="5"/>
        <v>0.687852461515013</v>
      </c>
      <c r="L24" s="9">
        <f t="shared" si="5"/>
        <v>0.5</v>
      </c>
      <c r="M24" s="9">
        <f t="shared" si="5"/>
        <v>0.23792104862063723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4">
      <selection activeCell="E24" sqref="E24:AL24"/>
    </sheetView>
  </sheetViews>
  <sheetFormatPr defaultColWidth="11.421875" defaultRowHeight="12.75"/>
  <cols>
    <col min="2" max="2" width="31.7109375" style="0" bestFit="1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2000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0.2222222222222222</v>
      </c>
      <c r="E6" s="4">
        <f>$D6*D6</f>
        <v>0.04938271604938271</v>
      </c>
      <c r="F6" s="4">
        <f>$D6*E6</f>
        <v>0.010973936899862825</v>
      </c>
      <c r="G6" s="4">
        <f>$D6*F6</f>
        <v>0.002438652644413961</v>
      </c>
      <c r="H6" s="3">
        <f>$D6*G6</f>
        <v>0.000541922809869769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-0.002</v>
      </c>
      <c r="D8" s="1">
        <v>0</v>
      </c>
      <c r="E8" s="1">
        <v>0</v>
      </c>
      <c r="F8" s="1">
        <v>0</v>
      </c>
      <c r="G8" s="1">
        <v>-0.218</v>
      </c>
      <c r="H8" s="1">
        <v>1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1</v>
      </c>
      <c r="D10" s="5">
        <f>G8</f>
        <v>-0.218</v>
      </c>
      <c r="E10" s="5">
        <f>F8</f>
        <v>0</v>
      </c>
      <c r="F10" s="5">
        <f>E8</f>
        <v>0</v>
      </c>
      <c r="G10" s="5">
        <f>D8</f>
        <v>0</v>
      </c>
      <c r="H10" s="6">
        <f>C8</f>
        <v>-0.002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1</v>
      </c>
      <c r="D12" s="4">
        <f t="shared" si="0"/>
        <v>-0.04844444444444444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3">
        <f t="shared" si="0"/>
        <v>-1.083845619739538E-06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2" ht="13.5" thickBot="1">
      <c r="A19" s="2"/>
      <c r="B19" s="13"/>
    </row>
    <row r="20" spans="1:38" ht="13.5" thickBot="1">
      <c r="A20" s="2">
        <v>8</v>
      </c>
      <c r="B20" s="14" t="s">
        <v>26</v>
      </c>
      <c r="C20" s="4">
        <f>IF($C10+$D10*C14+$E10*C15+$F10*C16+$G10*C17+$H10*C18&gt;0,$C10+$D10*C14+$E10*C15+$F10*C16+$G10*C17+$H10*C18,0)</f>
        <v>1</v>
      </c>
      <c r="D20" s="4">
        <f aca="true" t="shared" si="2" ref="D20:AL20">IF($C10+$D10*D14+$E10*D15+$F10*D16+$G10*D17+$H10*D18&gt;0,$C10+$D10*D14+$E10*D15+$F10*D16+$G10*D17+$H10*D18,0)</f>
        <v>0.78</v>
      </c>
      <c r="E20" s="4">
        <f t="shared" si="2"/>
        <v>0.5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  <c r="AF20" s="4">
        <f t="shared" si="2"/>
        <v>0</v>
      </c>
      <c r="AG20" s="4">
        <f t="shared" si="2"/>
        <v>0</v>
      </c>
      <c r="AH20" s="4">
        <f t="shared" si="2"/>
        <v>0</v>
      </c>
      <c r="AI20" s="4">
        <f t="shared" si="2"/>
        <v>0</v>
      </c>
      <c r="AJ20" s="4">
        <f t="shared" si="2"/>
        <v>0</v>
      </c>
      <c r="AK20" s="4">
        <f t="shared" si="2"/>
        <v>0</v>
      </c>
      <c r="AL20" s="3">
        <f t="shared" si="2"/>
        <v>0</v>
      </c>
    </row>
    <row r="21" spans="1:38" ht="12.75">
      <c r="A21" s="2"/>
      <c r="B21" s="24"/>
      <c r="C21" s="9">
        <f>C20</f>
        <v>1</v>
      </c>
      <c r="D21" s="9">
        <f>IF(C21+0.2&gt;D20,D20,0)</f>
        <v>0.78</v>
      </c>
      <c r="E21" s="9">
        <f aca="true" t="shared" si="3" ref="E21:AL21">IF(D21+0.2&gt;E20,E20,0)</f>
        <v>0.5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  <c r="O21" s="9">
        <f t="shared" si="3"/>
        <v>0</v>
      </c>
      <c r="P21" s="9">
        <f t="shared" si="3"/>
        <v>0</v>
      </c>
      <c r="Q21" s="9">
        <f t="shared" si="3"/>
        <v>0</v>
      </c>
      <c r="R21" s="9">
        <f t="shared" si="3"/>
        <v>0</v>
      </c>
      <c r="S21" s="9">
        <f t="shared" si="3"/>
        <v>0</v>
      </c>
      <c r="T21" s="9">
        <f t="shared" si="3"/>
        <v>0</v>
      </c>
      <c r="U21" s="9">
        <f t="shared" si="3"/>
        <v>0</v>
      </c>
      <c r="V21" s="9">
        <f t="shared" si="3"/>
        <v>0</v>
      </c>
      <c r="W21" s="9">
        <f t="shared" si="3"/>
        <v>0</v>
      </c>
      <c r="X21" s="9">
        <f t="shared" si="3"/>
        <v>0</v>
      </c>
      <c r="Y21" s="9">
        <f t="shared" si="3"/>
        <v>0</v>
      </c>
      <c r="Z21" s="9">
        <f t="shared" si="3"/>
        <v>0</v>
      </c>
      <c r="AA21" s="9">
        <f t="shared" si="3"/>
        <v>0</v>
      </c>
      <c r="AB21" s="9">
        <f t="shared" si="3"/>
        <v>0</v>
      </c>
      <c r="AC21" s="9">
        <f t="shared" si="3"/>
        <v>0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0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1</v>
      </c>
      <c r="D23" s="4">
        <f aca="true" t="shared" si="4" ref="D23:AL23">IF($C12+$D12*D14+$E12*D15+$F12*D16+$G12*D17+$H12*D18&gt;0,$C12+$D12*D14+$E12*D15+$F12*D16+$G12*D17+$H12*D18,0)</f>
        <v>0.9515544717099359</v>
      </c>
      <c r="E23" s="4">
        <f t="shared" si="4"/>
        <v>0.9030764280512794</v>
      </c>
      <c r="F23" s="4">
        <f t="shared" si="4"/>
        <v>0.85440329218107</v>
      </c>
      <c r="G23" s="4">
        <f t="shared" si="4"/>
        <v>0.8051123643076089</v>
      </c>
      <c r="H23" s="4">
        <f t="shared" si="4"/>
        <v>0.7543907602160917</v>
      </c>
      <c r="I23" s="4">
        <f t="shared" si="4"/>
        <v>0.7009053497942387</v>
      </c>
      <c r="J23" s="4">
        <f t="shared" si="4"/>
        <v>0.6426726955579265</v>
      </c>
      <c r="K23" s="4">
        <f t="shared" si="4"/>
        <v>0.5769289911768193</v>
      </c>
      <c r="L23" s="4">
        <f t="shared" si="4"/>
        <v>0.5000000000000001</v>
      </c>
      <c r="M23" s="4">
        <f t="shared" si="4"/>
        <v>0.40717099358160175</v>
      </c>
      <c r="N23" s="4">
        <f t="shared" si="4"/>
        <v>0.2925566902064388</v>
      </c>
      <c r="O23" s="4">
        <f t="shared" si="4"/>
        <v>0.14897119341563803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3">
        <f t="shared" si="4"/>
        <v>0</v>
      </c>
    </row>
    <row r="24" spans="1:38" ht="12.75">
      <c r="A24" s="2"/>
      <c r="B24" s="24"/>
      <c r="C24" s="9">
        <f>C23</f>
        <v>1</v>
      </c>
      <c r="D24" s="9">
        <f>IF(C24+0.2&gt;D23,D23,0)</f>
        <v>0.9515544717099359</v>
      </c>
      <c r="E24" s="9">
        <f aca="true" t="shared" si="5" ref="E24:AL24">IF(D24+0.2&gt;E23,E23,0)</f>
        <v>0.9030764280512794</v>
      </c>
      <c r="F24" s="9">
        <f t="shared" si="5"/>
        <v>0.85440329218107</v>
      </c>
      <c r="G24" s="9">
        <f t="shared" si="5"/>
        <v>0.8051123643076089</v>
      </c>
      <c r="H24" s="9">
        <f t="shared" si="5"/>
        <v>0.7543907602160917</v>
      </c>
      <c r="I24" s="9">
        <f t="shared" si="5"/>
        <v>0.7009053497942387</v>
      </c>
      <c r="J24" s="9">
        <f t="shared" si="5"/>
        <v>0.6426726955579265</v>
      </c>
      <c r="K24" s="9">
        <f t="shared" si="5"/>
        <v>0.5769289911768193</v>
      </c>
      <c r="L24" s="9">
        <f t="shared" si="5"/>
        <v>0.5000000000000001</v>
      </c>
      <c r="M24" s="9">
        <f t="shared" si="5"/>
        <v>0.40717099358160175</v>
      </c>
      <c r="N24" s="9">
        <f t="shared" si="5"/>
        <v>0.2925566902064388</v>
      </c>
      <c r="O24" s="9">
        <f t="shared" si="5"/>
        <v>0.14897119341563803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E24" sqref="E24:AL24"/>
    </sheetView>
  </sheetViews>
  <sheetFormatPr defaultColWidth="11.421875" defaultRowHeight="12.75"/>
  <cols>
    <col min="2" max="2" width="31.7109375" style="0" bestFit="1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20000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2.2222222222222223</v>
      </c>
      <c r="E6" s="4">
        <f>$D6*D6</f>
        <v>4.938271604938272</v>
      </c>
      <c r="F6" s="4">
        <f>$D6*E6</f>
        <v>10.973936899862828</v>
      </c>
      <c r="G6" s="4">
        <f>$D6*F6</f>
        <v>24.38652644413962</v>
      </c>
      <c r="H6" s="3">
        <f>$D6*G6</f>
        <v>54.19228098697693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-1.25679991E-06</v>
      </c>
      <c r="D8" s="1">
        <v>3.751577604E-05</v>
      </c>
      <c r="E8" s="1">
        <v>-0.00034630681916</v>
      </c>
      <c r="F8" s="1">
        <v>0.00071435056166</v>
      </c>
      <c r="G8" s="1">
        <v>0.00021311437307</v>
      </c>
      <c r="H8" s="1">
        <v>0.99969930617212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0.99969930617212</v>
      </c>
      <c r="D10" s="5">
        <f>G8</f>
        <v>0.00021311437307</v>
      </c>
      <c r="E10" s="5">
        <f>F8</f>
        <v>0.00071435056166</v>
      </c>
      <c r="F10" s="5">
        <f>E8</f>
        <v>-0.00034630681916</v>
      </c>
      <c r="G10" s="5">
        <f>D8</f>
        <v>3.751577604E-05</v>
      </c>
      <c r="H10" s="6">
        <f>C8</f>
        <v>-1.25679991E-06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0.99969930617212</v>
      </c>
      <c r="D12" s="4">
        <f t="shared" si="0"/>
        <v>0.00047358749571111113</v>
      </c>
      <c r="E12" s="4">
        <f t="shared" si="0"/>
        <v>0.003527657094617284</v>
      </c>
      <c r="F12" s="4">
        <f t="shared" si="0"/>
        <v>-0.0038003491814540473</v>
      </c>
      <c r="G12" s="4">
        <f t="shared" si="0"/>
        <v>0.0009148794644718794</v>
      </c>
      <c r="H12" s="3">
        <f t="shared" si="0"/>
        <v>-6.810885386712732E-05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2" ht="13.5" thickBot="1">
      <c r="A19" s="2"/>
      <c r="B19" s="13"/>
    </row>
    <row r="20" spans="1:38" ht="13.5" thickBot="1">
      <c r="A20" s="2">
        <v>8</v>
      </c>
      <c r="B20" s="14" t="s">
        <v>7</v>
      </c>
      <c r="C20" s="4">
        <f>IF($C10+$D10*C14+$E10*C15+$F10*C16+$G10*C17+$H10*C18&gt;0,$C10+$D10*C14+$E10*C15+$F10*C16+$G10*C17+$H10*C18,0)</f>
        <v>0.99969930617212</v>
      </c>
      <c r="D20" s="4">
        <f aca="true" t="shared" si="2" ref="D20:AL20">IF($C10+$D10*D14+$E10*D15+$F10*D16+$G10*D17+$H10*D18&gt;0,$C10+$D10*D14+$E10*D15+$F10*D16+$G10*D17+$H10*D18,0)</f>
        <v>1.00031672326382</v>
      </c>
      <c r="E20" s="4">
        <f t="shared" si="2"/>
        <v>1.0007725174311402</v>
      </c>
      <c r="F20" s="4">
        <f t="shared" si="2"/>
        <v>1.00015089571006</v>
      </c>
      <c r="G20" s="4">
        <f t="shared" si="2"/>
        <v>0.9981348117831199</v>
      </c>
      <c r="H20" s="4">
        <f t="shared" si="2"/>
        <v>0.9948551499902202</v>
      </c>
      <c r="I20" s="4">
        <f t="shared" si="2"/>
        <v>0.9907399093394201</v>
      </c>
      <c r="J20" s="4">
        <f t="shared" si="2"/>
        <v>0.9863633875177398</v>
      </c>
      <c r="K20" s="4">
        <f t="shared" si="2"/>
        <v>0.98229536490196</v>
      </c>
      <c r="L20" s="4">
        <f t="shared" si="2"/>
        <v>0.9789502885694198</v>
      </c>
      <c r="M20" s="4">
        <f t="shared" si="2"/>
        <v>0.9764364563088198</v>
      </c>
      <c r="N20" s="4">
        <f t="shared" si="2"/>
        <v>0.97440520063102</v>
      </c>
      <c r="O20" s="4">
        <f t="shared" si="2"/>
        <v>0.9719000727798399</v>
      </c>
      <c r="P20" s="4">
        <f t="shared" si="2"/>
        <v>0.9672060267428603</v>
      </c>
      <c r="Q20" s="4">
        <f t="shared" si="2"/>
        <v>0.9576986032622198</v>
      </c>
      <c r="R20" s="4">
        <f t="shared" si="2"/>
        <v>0.9396931138454198</v>
      </c>
      <c r="S20" s="4">
        <f t="shared" si="2"/>
        <v>0.9082938247761201</v>
      </c>
      <c r="T20" s="4">
        <f t="shared" si="2"/>
        <v>0.8572431411249399</v>
      </c>
      <c r="U20" s="4">
        <f t="shared" si="2"/>
        <v>0.7787707907602597</v>
      </c>
      <c r="V20" s="4">
        <f t="shared" si="2"/>
        <v>0.6634430083590197</v>
      </c>
      <c r="W20" s="4">
        <f t="shared" si="2"/>
        <v>0.5000117194175191</v>
      </c>
      <c r="X20" s="4">
        <f t="shared" si="2"/>
        <v>0.2752637242622198</v>
      </c>
      <c r="Y20" s="4">
        <f t="shared" si="2"/>
        <v>0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  <c r="AF20" s="4">
        <f t="shared" si="2"/>
        <v>0</v>
      </c>
      <c r="AG20" s="4">
        <f t="shared" si="2"/>
        <v>0</v>
      </c>
      <c r="AH20" s="4">
        <f t="shared" si="2"/>
        <v>0</v>
      </c>
      <c r="AI20" s="4">
        <f t="shared" si="2"/>
        <v>0</v>
      </c>
      <c r="AJ20" s="4">
        <f t="shared" si="2"/>
        <v>0</v>
      </c>
      <c r="AK20" s="4">
        <f t="shared" si="2"/>
        <v>0</v>
      </c>
      <c r="AL20" s="3">
        <f t="shared" si="2"/>
        <v>0</v>
      </c>
    </row>
    <row r="21" spans="1:38" ht="12.75">
      <c r="A21" s="2"/>
      <c r="B21" s="24"/>
      <c r="C21" s="9">
        <f>C20</f>
        <v>0.99969930617212</v>
      </c>
      <c r="D21" s="9">
        <f>IF(C21+0.2&gt;D20,D20,0)</f>
        <v>1.00031672326382</v>
      </c>
      <c r="E21" s="9">
        <f aca="true" t="shared" si="3" ref="E21:AL21">IF(D21+0.2&gt;E20,E20,0)</f>
        <v>1.0007725174311402</v>
      </c>
      <c r="F21" s="9">
        <f t="shared" si="3"/>
        <v>1.00015089571006</v>
      </c>
      <c r="G21" s="9">
        <f t="shared" si="3"/>
        <v>0.9981348117831199</v>
      </c>
      <c r="H21" s="9">
        <f t="shared" si="3"/>
        <v>0.9948551499902202</v>
      </c>
      <c r="I21" s="9">
        <f t="shared" si="3"/>
        <v>0.9907399093394201</v>
      </c>
      <c r="J21" s="9">
        <f t="shared" si="3"/>
        <v>0.9863633875177398</v>
      </c>
      <c r="K21" s="9">
        <f t="shared" si="3"/>
        <v>0.98229536490196</v>
      </c>
      <c r="L21" s="9">
        <f t="shared" si="3"/>
        <v>0.9789502885694198</v>
      </c>
      <c r="M21" s="9">
        <f t="shared" si="3"/>
        <v>0.9764364563088198</v>
      </c>
      <c r="N21" s="9">
        <f t="shared" si="3"/>
        <v>0.97440520063102</v>
      </c>
      <c r="O21" s="9">
        <f t="shared" si="3"/>
        <v>0.9719000727798399</v>
      </c>
      <c r="P21" s="9">
        <f t="shared" si="3"/>
        <v>0.9672060267428603</v>
      </c>
      <c r="Q21" s="9">
        <f t="shared" si="3"/>
        <v>0.9576986032622198</v>
      </c>
      <c r="R21" s="9">
        <f t="shared" si="3"/>
        <v>0.9396931138454198</v>
      </c>
      <c r="S21" s="9">
        <f t="shared" si="3"/>
        <v>0.9082938247761201</v>
      </c>
      <c r="T21" s="9">
        <f t="shared" si="3"/>
        <v>0.8572431411249399</v>
      </c>
      <c r="U21" s="9">
        <f t="shared" si="3"/>
        <v>0.7787707907602597</v>
      </c>
      <c r="V21" s="9">
        <f t="shared" si="3"/>
        <v>0.6634430083590197</v>
      </c>
      <c r="W21" s="9">
        <f t="shared" si="3"/>
        <v>0.5000117194175191</v>
      </c>
      <c r="X21" s="9">
        <f t="shared" si="3"/>
        <v>0.2752637242622198</v>
      </c>
      <c r="Y21" s="9">
        <f t="shared" si="3"/>
        <v>0</v>
      </c>
      <c r="Z21" s="9">
        <f t="shared" si="3"/>
        <v>0</v>
      </c>
      <c r="AA21" s="9">
        <f t="shared" si="3"/>
        <v>0</v>
      </c>
      <c r="AB21" s="9">
        <f t="shared" si="3"/>
        <v>0</v>
      </c>
      <c r="AC21" s="9">
        <f t="shared" si="3"/>
        <v>0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0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0.99969930617212</v>
      </c>
      <c r="D23" s="4">
        <f aca="true" t="shared" si="4" ref="D23:AL23">IF($C12+$D12*D14+$E12*D15+$F12*D16+$G12*D17+$H12*D18&gt;0,$C12+$D12*D14+$E12*D15+$F12*D16+$G12*D17+$H12*D18,0)</f>
        <v>1.000746972191599</v>
      </c>
      <c r="E23" s="4">
        <f t="shared" si="4"/>
        <v>0.996812904198181</v>
      </c>
      <c r="F23" s="4">
        <f t="shared" si="4"/>
        <v>0.9878143397440602</v>
      </c>
      <c r="G23" s="4">
        <f t="shared" si="4"/>
        <v>0.979279498600645</v>
      </c>
      <c r="H23" s="4">
        <f t="shared" si="4"/>
        <v>0.9741745202945034</v>
      </c>
      <c r="I23" s="4">
        <f t="shared" si="4"/>
        <v>0.9647304016433083</v>
      </c>
      <c r="J23" s="4">
        <f t="shared" si="4"/>
        <v>0.9242699342917797</v>
      </c>
      <c r="K23" s="4">
        <f t="shared" si="4"/>
        <v>0.7990346422476331</v>
      </c>
      <c r="L23" s="4">
        <f t="shared" si="4"/>
        <v>0.5000117194175182</v>
      </c>
      <c r="M23" s="4">
        <f t="shared" si="4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3">
        <f t="shared" si="4"/>
        <v>0</v>
      </c>
    </row>
    <row r="24" spans="1:38" ht="12.75">
      <c r="A24" s="2"/>
      <c r="B24" s="24"/>
      <c r="C24" s="9">
        <f>C23</f>
        <v>0.99969930617212</v>
      </c>
      <c r="D24" s="9">
        <f>IF(C24+0.2&gt;D23,D23,0)</f>
        <v>1.000746972191599</v>
      </c>
      <c r="E24" s="9">
        <f aca="true" t="shared" si="5" ref="E24:AL24">IF(D24+0.2&gt;E23,E23,0)</f>
        <v>0.996812904198181</v>
      </c>
      <c r="F24" s="9">
        <f t="shared" si="5"/>
        <v>0.9878143397440602</v>
      </c>
      <c r="G24" s="9">
        <f t="shared" si="5"/>
        <v>0.979279498600645</v>
      </c>
      <c r="H24" s="9">
        <f t="shared" si="5"/>
        <v>0.9741745202945034</v>
      </c>
      <c r="I24" s="9">
        <f t="shared" si="5"/>
        <v>0.9647304016433083</v>
      </c>
      <c r="J24" s="9">
        <f t="shared" si="5"/>
        <v>0.9242699342917797</v>
      </c>
      <c r="K24" s="9">
        <f t="shared" si="5"/>
        <v>0.7990346422476331</v>
      </c>
      <c r="L24" s="9">
        <f t="shared" si="5"/>
        <v>0.5000117194175182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J46" sqref="J46"/>
    </sheetView>
  </sheetViews>
  <sheetFormatPr defaultColWidth="11.421875" defaultRowHeight="12.75"/>
  <cols>
    <col min="2" max="2" width="31.7109375" style="0" bestFit="1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10000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1.1111111111111112</v>
      </c>
      <c r="E6" s="4">
        <f>$D6*D6</f>
        <v>1.234567901234568</v>
      </c>
      <c r="F6" s="4">
        <f>$D6*E6</f>
        <v>1.3717421124828535</v>
      </c>
      <c r="G6" s="4">
        <f>$D6*F6</f>
        <v>1.5241579027587262</v>
      </c>
      <c r="H6" s="3">
        <f>$D6*G6</f>
        <v>1.6935087808430291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-3.941253575E-05</v>
      </c>
      <c r="D8" s="1">
        <v>0.00071362607245</v>
      </c>
      <c r="E8" s="1">
        <v>-0.00492194947569</v>
      </c>
      <c r="F8" s="1">
        <v>0.01460378932317</v>
      </c>
      <c r="G8" s="1">
        <v>-0.02339704480458</v>
      </c>
      <c r="H8" s="1">
        <v>1.00060057197331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1.00060057197331</v>
      </c>
      <c r="D10" s="5">
        <f>G8</f>
        <v>-0.02339704480458</v>
      </c>
      <c r="E10" s="5">
        <f>F8</f>
        <v>0.01460378932317</v>
      </c>
      <c r="F10" s="5">
        <f>E8</f>
        <v>-0.00492194947569</v>
      </c>
      <c r="G10" s="5">
        <f>D8</f>
        <v>0.00071362607245</v>
      </c>
      <c r="H10" s="6">
        <f>C8</f>
        <v>-3.941253575E-05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1.00060057197331</v>
      </c>
      <c r="D12" s="4">
        <f t="shared" si="0"/>
        <v>-0.025996716449533334</v>
      </c>
      <c r="E12" s="4">
        <f t="shared" si="0"/>
        <v>0.01802936953477778</v>
      </c>
      <c r="F12" s="4">
        <f t="shared" si="0"/>
        <v>-0.006751645371316874</v>
      </c>
      <c r="G12" s="4">
        <f t="shared" si="0"/>
        <v>0.0010876788179393388</v>
      </c>
      <c r="H12" s="3">
        <f t="shared" si="0"/>
        <v>-6.67454753679148E-05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2" ht="13.5" thickBot="1">
      <c r="A19" s="2"/>
      <c r="B19" s="13"/>
    </row>
    <row r="20" spans="1:38" ht="13.5" thickBot="1">
      <c r="A20" s="2">
        <v>8</v>
      </c>
      <c r="B20" s="14" t="s">
        <v>7</v>
      </c>
      <c r="C20" s="4">
        <f>IF($C10+$D10*C14+$E10*C15+$F10*C16+$G10*C17+$H10*C18&gt;0,$C10+$D10*C14+$E10*C15+$F10*C16+$G10*C17+$H10*C18,0)</f>
        <v>1.00060057197331</v>
      </c>
      <c r="D20" s="4">
        <f aca="true" t="shared" si="2" ref="D20:AL20">IF($C10+$D10*D14+$E10*D15+$F10*D16+$G10*D17+$H10*D18&gt;0,$C10+$D10*D14+$E10*D15+$F10*D16+$G10*D17+$H10*D18,0)</f>
        <v>0.9875595805529098</v>
      </c>
      <c r="E20" s="4">
        <f t="shared" si="2"/>
        <v>0.98300285986651</v>
      </c>
      <c r="F20" s="4">
        <f t="shared" si="2"/>
        <v>0.9771773713056701</v>
      </c>
      <c r="G20" s="4">
        <f t="shared" si="2"/>
        <v>0.96799809342075</v>
      </c>
      <c r="H20" s="4">
        <f t="shared" si="2"/>
        <v>0.9563185176309098</v>
      </c>
      <c r="I20" s="4">
        <f t="shared" si="2"/>
        <v>0.94120114393411</v>
      </c>
      <c r="J20" s="4">
        <f t="shared" si="2"/>
        <v>0.9151879766171103</v>
      </c>
      <c r="K20" s="4">
        <f t="shared" si="2"/>
        <v>0.8595710199654703</v>
      </c>
      <c r="L20" s="4">
        <f t="shared" si="2"/>
        <v>0.7396627739735497</v>
      </c>
      <c r="M20" s="4">
        <f t="shared" si="2"/>
        <v>0.5000667300545096</v>
      </c>
      <c r="N20" s="4">
        <f t="shared" si="2"/>
        <v>0.05994786675030905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  <c r="AD20" s="4">
        <f t="shared" si="2"/>
        <v>0</v>
      </c>
      <c r="AE20" s="4">
        <f t="shared" si="2"/>
        <v>0</v>
      </c>
      <c r="AF20" s="4">
        <f t="shared" si="2"/>
        <v>0</v>
      </c>
      <c r="AG20" s="4">
        <f t="shared" si="2"/>
        <v>0</v>
      </c>
      <c r="AH20" s="4">
        <f t="shared" si="2"/>
        <v>0</v>
      </c>
      <c r="AI20" s="4">
        <f t="shared" si="2"/>
        <v>0</v>
      </c>
      <c r="AJ20" s="4">
        <f t="shared" si="2"/>
        <v>0</v>
      </c>
      <c r="AK20" s="4">
        <f t="shared" si="2"/>
        <v>0</v>
      </c>
      <c r="AL20" s="3">
        <f t="shared" si="2"/>
        <v>0</v>
      </c>
    </row>
    <row r="21" spans="1:38" ht="12.75">
      <c r="A21" s="2"/>
      <c r="B21" s="24"/>
      <c r="C21" s="9">
        <f>C20</f>
        <v>1.00060057197331</v>
      </c>
      <c r="D21" s="9">
        <f>IF(C21+0.2&gt;D20,D20,0)</f>
        <v>0.9875595805529098</v>
      </c>
      <c r="E21" s="9">
        <f aca="true" t="shared" si="3" ref="E21:AL21">IF(D21+0.2&gt;E20,E20,0)</f>
        <v>0.98300285986651</v>
      </c>
      <c r="F21" s="9">
        <f t="shared" si="3"/>
        <v>0.9771773713056701</v>
      </c>
      <c r="G21" s="9">
        <f t="shared" si="3"/>
        <v>0.96799809342075</v>
      </c>
      <c r="H21" s="9">
        <f t="shared" si="3"/>
        <v>0.9563185176309098</v>
      </c>
      <c r="I21" s="9">
        <f t="shared" si="3"/>
        <v>0.94120114393411</v>
      </c>
      <c r="J21" s="9">
        <f t="shared" si="3"/>
        <v>0.9151879766171103</v>
      </c>
      <c r="K21" s="9">
        <f t="shared" si="3"/>
        <v>0.8595710199654703</v>
      </c>
      <c r="L21" s="9">
        <f t="shared" si="3"/>
        <v>0.7396627739735497</v>
      </c>
      <c r="M21" s="9">
        <f t="shared" si="3"/>
        <v>0.5000667300545096</v>
      </c>
      <c r="N21" s="9">
        <f t="shared" si="3"/>
        <v>0.05994786675030905</v>
      </c>
      <c r="O21" s="9">
        <f t="shared" si="3"/>
        <v>0</v>
      </c>
      <c r="P21" s="9">
        <f t="shared" si="3"/>
        <v>0</v>
      </c>
      <c r="Q21" s="9">
        <f t="shared" si="3"/>
        <v>0</v>
      </c>
      <c r="R21" s="9">
        <f t="shared" si="3"/>
        <v>0</v>
      </c>
      <c r="S21" s="9">
        <f t="shared" si="3"/>
        <v>0</v>
      </c>
      <c r="T21" s="9">
        <f t="shared" si="3"/>
        <v>0</v>
      </c>
      <c r="U21" s="9">
        <f t="shared" si="3"/>
        <v>0</v>
      </c>
      <c r="V21" s="9">
        <f t="shared" si="3"/>
        <v>0</v>
      </c>
      <c r="W21" s="9">
        <f t="shared" si="3"/>
        <v>0</v>
      </c>
      <c r="X21" s="9">
        <f t="shared" si="3"/>
        <v>0</v>
      </c>
      <c r="Y21" s="9">
        <f t="shared" si="3"/>
        <v>0</v>
      </c>
      <c r="Z21" s="9">
        <f t="shared" si="3"/>
        <v>0</v>
      </c>
      <c r="AA21" s="9">
        <f t="shared" si="3"/>
        <v>0</v>
      </c>
      <c r="AB21" s="9">
        <f t="shared" si="3"/>
        <v>0</v>
      </c>
      <c r="AC21" s="9">
        <f t="shared" si="3"/>
        <v>0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0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1.00060057197331</v>
      </c>
      <c r="D23" s="4">
        <f aca="true" t="shared" si="4" ref="D23:AL23">IF($C12+$D12*D14+$E12*D15+$F12*D16+$G12*D17+$H12*D18&gt;0,$C12+$D12*D14+$E12*D15+$F12*D16+$G12*D17+$H12*D18,0)</f>
        <v>0.9869025130298089</v>
      </c>
      <c r="E23" s="4">
        <f t="shared" si="4"/>
        <v>0.9819784601180755</v>
      </c>
      <c r="F23" s="4">
        <f t="shared" si="4"/>
        <v>0.9744631571508375</v>
      </c>
      <c r="G23" s="4">
        <f t="shared" si="4"/>
        <v>0.9630767255830671</v>
      </c>
      <c r="H23" s="4">
        <f t="shared" si="4"/>
        <v>0.9486152073678316</v>
      </c>
      <c r="I23" s="4">
        <f t="shared" si="4"/>
        <v>0.9259411079121428</v>
      </c>
      <c r="J23" s="4">
        <f t="shared" si="4"/>
        <v>0.8759739390328083</v>
      </c>
      <c r="K23" s="4">
        <f t="shared" si="4"/>
        <v>0.7576807619122814</v>
      </c>
      <c r="L23" s="4">
        <f t="shared" si="4"/>
        <v>0.5000667300545096</v>
      </c>
      <c r="M23" s="4">
        <f t="shared" si="4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3">
        <f t="shared" si="4"/>
        <v>0</v>
      </c>
    </row>
    <row r="24" spans="1:38" ht="12.75">
      <c r="A24" s="2"/>
      <c r="B24" s="24"/>
      <c r="C24" s="9">
        <f>C23</f>
        <v>1.00060057197331</v>
      </c>
      <c r="D24" s="9">
        <f>IF(C24+0.2&gt;D23,D23,0)</f>
        <v>0.9869025130298089</v>
      </c>
      <c r="E24" s="9">
        <f aca="true" t="shared" si="5" ref="E24:AL24">IF(D24+0.2&gt;E23,E23,0)</f>
        <v>0.9819784601180755</v>
      </c>
      <c r="F24" s="9">
        <f t="shared" si="5"/>
        <v>0.9744631571508375</v>
      </c>
      <c r="G24" s="9">
        <f t="shared" si="5"/>
        <v>0.9630767255830671</v>
      </c>
      <c r="H24" s="9">
        <f t="shared" si="5"/>
        <v>0.9486152073678316</v>
      </c>
      <c r="I24" s="9">
        <f t="shared" si="5"/>
        <v>0.9259411079121428</v>
      </c>
      <c r="J24" s="9">
        <f t="shared" si="5"/>
        <v>0.8759739390328083</v>
      </c>
      <c r="K24" s="9">
        <f t="shared" si="5"/>
        <v>0.7576807619122814</v>
      </c>
      <c r="L24" s="9">
        <f t="shared" si="5"/>
        <v>0.5000667300545096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4">
      <selection activeCell="E24" sqref="E24:AL24"/>
    </sheetView>
  </sheetViews>
  <sheetFormatPr defaultColWidth="11.421875" defaultRowHeight="12.75"/>
  <cols>
    <col min="2" max="2" width="31.7109375" style="0" bestFit="1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20000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2.2222222222222223</v>
      </c>
      <c r="E6" s="4">
        <f>$D6*D6</f>
        <v>4.938271604938272</v>
      </c>
      <c r="F6" s="4">
        <f>$D6*E6</f>
        <v>10.973936899862828</v>
      </c>
      <c r="G6" s="4">
        <f>$D6*F6</f>
        <v>24.38652644413962</v>
      </c>
      <c r="H6" s="3">
        <f>$D6*G6</f>
        <v>54.19228098697693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-3.700007E-07</v>
      </c>
      <c r="D8" s="1">
        <v>2.143550359E-05</v>
      </c>
      <c r="E8" s="1">
        <v>-0.00041999883668</v>
      </c>
      <c r="F8" s="1">
        <v>0.00210410283006</v>
      </c>
      <c r="G8" s="1">
        <v>-0.01134463422174</v>
      </c>
      <c r="H8" s="1">
        <v>0.99957876109767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0.99957876109767</v>
      </c>
      <c r="D10" s="5">
        <f>G8</f>
        <v>-0.01134463422174</v>
      </c>
      <c r="E10" s="5">
        <f>F8</f>
        <v>0.00210410283006</v>
      </c>
      <c r="F10" s="5">
        <f>E8</f>
        <v>-0.00041999883668</v>
      </c>
      <c r="G10" s="5">
        <f>D8</f>
        <v>2.143550359E-05</v>
      </c>
      <c r="H10" s="6">
        <f>C8</f>
        <v>-3.700007E-07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0.99957876109767</v>
      </c>
      <c r="D12" s="4">
        <f t="shared" si="0"/>
        <v>-0.025210298270533334</v>
      </c>
      <c r="E12" s="4">
        <f t="shared" si="0"/>
        <v>0.010390631259555557</v>
      </c>
      <c r="F12" s="4">
        <f t="shared" si="0"/>
        <v>-0.004609040731742113</v>
      </c>
      <c r="G12" s="4">
        <f t="shared" si="0"/>
        <v>0.0005227374751409847</v>
      </c>
      <c r="H12" s="3">
        <f t="shared" si="0"/>
        <v>-2.0051181899778157E-05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2" ht="13.5" thickBot="1">
      <c r="A19" s="2"/>
      <c r="B19" s="13"/>
    </row>
    <row r="20" spans="1:38" ht="13.5" thickBot="1">
      <c r="A20" s="2">
        <v>8</v>
      </c>
      <c r="B20" s="14" t="s">
        <v>7</v>
      </c>
      <c r="C20" s="4">
        <f>IF($C10+$D10*C14+$E10*C15+$F10*C16+$G10*C17+$H10*C18&gt;0,$C10+$D10*C14+$E10*C15+$F10*C16+$G10*C17+$H10*C18,0)</f>
        <v>0.99957876109767</v>
      </c>
      <c r="D20" s="4">
        <f aca="true" t="shared" si="2" ref="D20:AL20">IF($C10+$D10*D14+$E10*D15+$F10*D16+$G10*D17+$H10*D18&gt;0,$C10+$D10*D14+$E10*D15+$F10*D16+$G10*D17+$H10*D18,0)</f>
        <v>0.9899392963722</v>
      </c>
      <c r="E20" s="4">
        <f t="shared" si="2"/>
        <v>0.9822770413160301</v>
      </c>
      <c r="F20" s="4">
        <f t="shared" si="2"/>
        <v>0.9747881809333201</v>
      </c>
      <c r="G20" s="4">
        <f t="shared" si="2"/>
        <v>0.96609455214639</v>
      </c>
      <c r="H20" s="4">
        <f t="shared" si="2"/>
        <v>0.95519924371172</v>
      </c>
      <c r="I20" s="4">
        <f t="shared" si="2"/>
        <v>0.94144219613595</v>
      </c>
      <c r="J20" s="4">
        <f t="shared" si="2"/>
        <v>0.9244558015918799</v>
      </c>
      <c r="K20" s="4">
        <f t="shared" si="2"/>
        <v>0.9041205038344701</v>
      </c>
      <c r="L20" s="4">
        <f t="shared" si="2"/>
        <v>0.88052039811684</v>
      </c>
      <c r="M20" s="4">
        <f t="shared" si="2"/>
        <v>0.8538988311062697</v>
      </c>
      <c r="N20" s="4">
        <f t="shared" si="2"/>
        <v>0.8246140008001999</v>
      </c>
      <c r="O20" s="4">
        <f t="shared" si="2"/>
        <v>0.79309455644223</v>
      </c>
      <c r="P20" s="4">
        <f t="shared" si="2"/>
        <v>0.7597951984381199</v>
      </c>
      <c r="Q20" s="4">
        <f t="shared" si="2"/>
        <v>0.7251522782717899</v>
      </c>
      <c r="R20" s="4">
        <f t="shared" si="2"/>
        <v>0.6895393984213201</v>
      </c>
      <c r="S20" s="4">
        <f t="shared" si="2"/>
        <v>0.6532230122749498</v>
      </c>
      <c r="T20" s="4">
        <f t="shared" si="2"/>
        <v>0.6163180240470797</v>
      </c>
      <c r="U20" s="4">
        <f t="shared" si="2"/>
        <v>0.57874338869427</v>
      </c>
      <c r="V20" s="4">
        <f t="shared" si="2"/>
        <v>0.5401777118312399</v>
      </c>
      <c r="W20" s="4">
        <f t="shared" si="2"/>
        <v>0.5000148496468697</v>
      </c>
      <c r="X20" s="4">
        <f t="shared" si="2"/>
        <v>0.4573195088202</v>
      </c>
      <c r="Y20" s="4">
        <f t="shared" si="2"/>
        <v>0.4107828464364296</v>
      </c>
      <c r="Z20" s="4">
        <f t="shared" si="2"/>
        <v>0.3586780699029197</v>
      </c>
      <c r="AA20" s="4">
        <f t="shared" si="2"/>
        <v>0.29881603686519</v>
      </c>
      <c r="AB20" s="4">
        <f t="shared" si="2"/>
        <v>0.22850085512291907</v>
      </c>
      <c r="AC20" s="4">
        <f t="shared" si="2"/>
        <v>0.1444854825459485</v>
      </c>
      <c r="AD20" s="4">
        <f t="shared" si="2"/>
        <v>0.04292732699028079</v>
      </c>
      <c r="AE20" s="4">
        <f t="shared" si="2"/>
        <v>0</v>
      </c>
      <c r="AF20" s="4">
        <f t="shared" si="2"/>
        <v>0</v>
      </c>
      <c r="AG20" s="4">
        <f t="shared" si="2"/>
        <v>0</v>
      </c>
      <c r="AH20" s="4">
        <f t="shared" si="2"/>
        <v>0</v>
      </c>
      <c r="AI20" s="4">
        <f t="shared" si="2"/>
        <v>0</v>
      </c>
      <c r="AJ20" s="4">
        <f t="shared" si="2"/>
        <v>0</v>
      </c>
      <c r="AK20" s="4">
        <f t="shared" si="2"/>
        <v>0</v>
      </c>
      <c r="AL20" s="3">
        <f t="shared" si="2"/>
        <v>0</v>
      </c>
    </row>
    <row r="21" spans="1:38" ht="12.75">
      <c r="A21" s="2"/>
      <c r="B21" s="24"/>
      <c r="C21" s="9">
        <f>C20</f>
        <v>0.99957876109767</v>
      </c>
      <c r="D21" s="9">
        <f>IF(C21+0.2&gt;D20,D20,0)</f>
        <v>0.9899392963722</v>
      </c>
      <c r="E21" s="9">
        <f aca="true" t="shared" si="3" ref="E21:AL21">IF(D21+0.2&gt;E20,E20,0)</f>
        <v>0.9822770413160301</v>
      </c>
      <c r="F21" s="9">
        <f t="shared" si="3"/>
        <v>0.9747881809333201</v>
      </c>
      <c r="G21" s="9">
        <f t="shared" si="3"/>
        <v>0.96609455214639</v>
      </c>
      <c r="H21" s="9">
        <f t="shared" si="3"/>
        <v>0.95519924371172</v>
      </c>
      <c r="I21" s="9">
        <f t="shared" si="3"/>
        <v>0.94144219613595</v>
      </c>
      <c r="J21" s="9">
        <f t="shared" si="3"/>
        <v>0.9244558015918799</v>
      </c>
      <c r="K21" s="9">
        <f t="shared" si="3"/>
        <v>0.9041205038344701</v>
      </c>
      <c r="L21" s="9">
        <f t="shared" si="3"/>
        <v>0.88052039811684</v>
      </c>
      <c r="M21" s="9">
        <f t="shared" si="3"/>
        <v>0.8538988311062697</v>
      </c>
      <c r="N21" s="9">
        <f t="shared" si="3"/>
        <v>0.8246140008001999</v>
      </c>
      <c r="O21" s="9">
        <f t="shared" si="3"/>
        <v>0.79309455644223</v>
      </c>
      <c r="P21" s="9">
        <f t="shared" si="3"/>
        <v>0.7597951984381199</v>
      </c>
      <c r="Q21" s="9">
        <f t="shared" si="3"/>
        <v>0.7251522782717899</v>
      </c>
      <c r="R21" s="9">
        <f t="shared" si="3"/>
        <v>0.6895393984213201</v>
      </c>
      <c r="S21" s="9">
        <f t="shared" si="3"/>
        <v>0.6532230122749498</v>
      </c>
      <c r="T21" s="9">
        <f t="shared" si="3"/>
        <v>0.6163180240470797</v>
      </c>
      <c r="U21" s="9">
        <f t="shared" si="3"/>
        <v>0.57874338869427</v>
      </c>
      <c r="V21" s="9">
        <f t="shared" si="3"/>
        <v>0.5401777118312399</v>
      </c>
      <c r="W21" s="9">
        <f t="shared" si="3"/>
        <v>0.5000148496468697</v>
      </c>
      <c r="X21" s="9">
        <f t="shared" si="3"/>
        <v>0.4573195088202</v>
      </c>
      <c r="Y21" s="9">
        <f t="shared" si="3"/>
        <v>0.4107828464364296</v>
      </c>
      <c r="Z21" s="9">
        <f t="shared" si="3"/>
        <v>0.3586780699029197</v>
      </c>
      <c r="AA21" s="9">
        <f t="shared" si="3"/>
        <v>0.29881603686519</v>
      </c>
      <c r="AB21" s="9">
        <f t="shared" si="3"/>
        <v>0.22850085512291907</v>
      </c>
      <c r="AC21" s="9">
        <f t="shared" si="3"/>
        <v>0.1444854825459485</v>
      </c>
      <c r="AD21" s="9">
        <f t="shared" si="3"/>
        <v>0.04292732699028079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0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0.99957876109767</v>
      </c>
      <c r="D23" s="4">
        <f aca="true" t="shared" si="4" ref="D23:AL23">IF($C12+$D12*D14+$E12*D15+$F12*D16+$G12*D17+$H12*D18&gt;0,$C12+$D12*D14+$E12*D15+$F12*D16+$G12*D17+$H12*D18,0)</f>
        <v>0.9806527396481913</v>
      </c>
      <c r="E23" s="4">
        <f t="shared" si="4"/>
        <v>0.9615705255223514</v>
      </c>
      <c r="F23" s="4">
        <f t="shared" si="4"/>
        <v>0.9304887461498065</v>
      </c>
      <c r="G23" s="4">
        <f t="shared" si="4"/>
        <v>0.8832974447076497</v>
      </c>
      <c r="H23" s="4">
        <f t="shared" si="4"/>
        <v>0.8212139382924367</v>
      </c>
      <c r="I23" s="4">
        <f t="shared" si="4"/>
        <v>0.7483766760922148</v>
      </c>
      <c r="J23" s="4">
        <f t="shared" si="4"/>
        <v>0.6694390975585468</v>
      </c>
      <c r="K23" s="4">
        <f t="shared" si="4"/>
        <v>0.5871634905785398</v>
      </c>
      <c r="L23" s="4">
        <f t="shared" si="4"/>
        <v>0.5000148496468702</v>
      </c>
      <c r="M23" s="4">
        <f t="shared" si="4"/>
        <v>0.3997547340378107</v>
      </c>
      <c r="N23" s="4">
        <f t="shared" si="4"/>
        <v>0.2690351259772581</v>
      </c>
      <c r="O23" s="4">
        <f t="shared" si="4"/>
        <v>0.07899228881476095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3">
        <f t="shared" si="4"/>
        <v>0</v>
      </c>
    </row>
    <row r="24" spans="1:38" ht="12.75">
      <c r="A24" s="2"/>
      <c r="B24" s="24"/>
      <c r="C24" s="9">
        <f>C23</f>
        <v>0.99957876109767</v>
      </c>
      <c r="D24" s="9">
        <f>IF(C24+0.2&gt;D23,D23,0)</f>
        <v>0.9806527396481913</v>
      </c>
      <c r="E24" s="9">
        <f aca="true" t="shared" si="5" ref="E24:AL24">IF(D24+0.2&gt;E23,E23,0)</f>
        <v>0.9615705255223514</v>
      </c>
      <c r="F24" s="9">
        <f t="shared" si="5"/>
        <v>0.9304887461498065</v>
      </c>
      <c r="G24" s="9">
        <f t="shared" si="5"/>
        <v>0.8832974447076497</v>
      </c>
      <c r="H24" s="9">
        <f t="shared" si="5"/>
        <v>0.8212139382924367</v>
      </c>
      <c r="I24" s="9">
        <f t="shared" si="5"/>
        <v>0.7483766760922148</v>
      </c>
      <c r="J24" s="9">
        <f t="shared" si="5"/>
        <v>0.6694390975585468</v>
      </c>
      <c r="K24" s="9">
        <f t="shared" si="5"/>
        <v>0.5871634905785398</v>
      </c>
      <c r="L24" s="9">
        <f t="shared" si="5"/>
        <v>0.5000148496468702</v>
      </c>
      <c r="M24" s="9">
        <f t="shared" si="5"/>
        <v>0.3997547340378107</v>
      </c>
      <c r="N24" s="9">
        <f t="shared" si="5"/>
        <v>0.2690351259772581</v>
      </c>
      <c r="O24" s="9">
        <f t="shared" si="5"/>
        <v>0.07899228881476095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71"/>
  <sheetViews>
    <sheetView zoomScalePageLayoutView="0" workbookViewId="0" topLeftCell="A1">
      <selection activeCell="E24" sqref="E24:AL24"/>
    </sheetView>
  </sheetViews>
  <sheetFormatPr defaultColWidth="11.421875" defaultRowHeight="12.75"/>
  <cols>
    <col min="1" max="1" width="11.421875" style="2" customWidth="1"/>
    <col min="2" max="2" width="28.28125" style="13" bestFit="1" customWidth="1"/>
    <col min="3" max="3" width="6.7109375" style="0" bestFit="1" customWidth="1"/>
    <col min="4" max="4" width="8.7109375" style="0" bestFit="1" customWidth="1"/>
    <col min="5" max="5" width="11.00390625" style="0" bestFit="1" customWidth="1"/>
    <col min="6" max="6" width="12.57421875" style="0" bestFit="1" customWidth="1"/>
    <col min="7" max="7" width="12.421875" style="0" bestFit="1" customWidth="1"/>
    <col min="8" max="8" width="12.00390625" style="0" bestFit="1" customWidth="1"/>
    <col min="9" max="9" width="7.8515625" style="0" customWidth="1"/>
    <col min="10" max="10" width="11.8515625" style="0" customWidth="1"/>
    <col min="11" max="11" width="10.8515625" style="0" customWidth="1"/>
    <col min="12" max="12" width="8.7109375" style="0" customWidth="1"/>
    <col min="13" max="13" width="10.7109375" style="0" customWidth="1"/>
  </cols>
  <sheetData>
    <row r="1" ht="13.5" thickBot="1">
      <c r="A1" s="2" t="s">
        <v>9</v>
      </c>
    </row>
    <row r="2" spans="1:3" ht="13.5" thickBot="1">
      <c r="A2" s="2">
        <v>1</v>
      </c>
      <c r="B2" s="14" t="s">
        <v>2</v>
      </c>
      <c r="C2" s="3">
        <f>Feuil1!D5</f>
        <v>9000</v>
      </c>
    </row>
    <row r="3" ht="13.5" thickBot="1"/>
    <row r="4" spans="1:3" ht="13.5" thickBot="1">
      <c r="A4" s="2">
        <v>2</v>
      </c>
      <c r="B4" s="14" t="s">
        <v>1</v>
      </c>
      <c r="C4" s="3">
        <v>20000</v>
      </c>
    </row>
    <row r="5" ht="13.5" thickBot="1"/>
    <row r="6" spans="1:8" ht="13.5" thickBot="1">
      <c r="A6" s="2">
        <v>3</v>
      </c>
      <c r="B6" s="14" t="s">
        <v>4</v>
      </c>
      <c r="C6" s="4">
        <v>1</v>
      </c>
      <c r="D6" s="4">
        <f>C4/C2</f>
        <v>2.2222222222222223</v>
      </c>
      <c r="E6" s="4">
        <f>$D6*D6</f>
        <v>4.938271604938272</v>
      </c>
      <c r="F6" s="4">
        <f>$D6*E6</f>
        <v>10.973936899862828</v>
      </c>
      <c r="G6" s="4">
        <f>$D6*F6</f>
        <v>24.38652644413962</v>
      </c>
      <c r="H6" s="3">
        <f>$D6*G6</f>
        <v>54.19228098697693</v>
      </c>
    </row>
    <row r="7" ht="13.5" thickBot="1"/>
    <row r="8" spans="1:8" ht="16.5" thickBot="1">
      <c r="A8" s="2">
        <v>4</v>
      </c>
      <c r="B8" s="14" t="s">
        <v>0</v>
      </c>
      <c r="C8" s="5">
        <v>-1.7076434E-06</v>
      </c>
      <c r="D8" s="5">
        <v>7.524316595E-05</v>
      </c>
      <c r="E8" s="5">
        <v>-0.00104019768339</v>
      </c>
      <c r="F8" s="5">
        <v>0.00369080822427</v>
      </c>
      <c r="G8" s="5">
        <v>-0.01141178672949</v>
      </c>
      <c r="H8" s="6">
        <v>0.99902281202195</v>
      </c>
    </row>
    <row r="9" spans="3:8" ht="16.5" thickBot="1"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0.99902281202195</v>
      </c>
      <c r="D10" s="5">
        <f>G8</f>
        <v>-0.01141178672949</v>
      </c>
      <c r="E10" s="5">
        <f>F8</f>
        <v>0.00369080822427</v>
      </c>
      <c r="F10" s="5">
        <f>E8</f>
        <v>-0.00104019768339</v>
      </c>
      <c r="G10" s="5">
        <f>D8</f>
        <v>7.524316595E-05</v>
      </c>
      <c r="H10" s="6">
        <f>C8</f>
        <v>-1.7076434E-06</v>
      </c>
    </row>
    <row r="11" ht="13.5" thickBot="1"/>
    <row r="12" spans="1:8" ht="13.5" thickBot="1">
      <c r="A12" s="2">
        <v>6</v>
      </c>
      <c r="B12" s="14" t="s">
        <v>5</v>
      </c>
      <c r="C12" s="4">
        <f aca="true" t="shared" si="0" ref="C12:H12">C10*C6</f>
        <v>0.99902281202195</v>
      </c>
      <c r="D12" s="4">
        <f t="shared" si="0"/>
        <v>-0.025359526065533333</v>
      </c>
      <c r="E12" s="4">
        <f t="shared" si="0"/>
        <v>0.01822621345318519</v>
      </c>
      <c r="F12" s="4">
        <f t="shared" si="0"/>
        <v>-0.011415063740905352</v>
      </c>
      <c r="G12" s="4">
        <f t="shared" si="0"/>
        <v>0.0018349194561804608</v>
      </c>
      <c r="H12" s="3">
        <f t="shared" si="0"/>
        <v>-9.254109095835664E-05</v>
      </c>
    </row>
    <row r="13" ht="13.5" thickBot="1"/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2:38" ht="12.75">
      <c r="B15" s="16"/>
      <c r="C15" s="9">
        <f>C$14*C14</f>
        <v>0</v>
      </c>
      <c r="D15" s="9">
        <f aca="true" t="shared" si="1" ref="D15:AL15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2:38" ht="12.75">
      <c r="B16" s="16"/>
      <c r="C16" s="9">
        <f>C$14*C15</f>
        <v>0</v>
      </c>
      <c r="D16" s="9">
        <f aca="true" t="shared" si="2" ref="D16:M18">D$14*D15</f>
        <v>1</v>
      </c>
      <c r="E16" s="9">
        <f t="shared" si="2"/>
        <v>8</v>
      </c>
      <c r="F16" s="9">
        <f t="shared" si="2"/>
        <v>27</v>
      </c>
      <c r="G16" s="9">
        <f t="shared" si="2"/>
        <v>64</v>
      </c>
      <c r="H16" s="9">
        <f t="shared" si="2"/>
        <v>125</v>
      </c>
      <c r="I16" s="9">
        <f t="shared" si="2"/>
        <v>216</v>
      </c>
      <c r="J16" s="9">
        <f t="shared" si="2"/>
        <v>343</v>
      </c>
      <c r="K16" s="9">
        <f t="shared" si="2"/>
        <v>512</v>
      </c>
      <c r="L16" s="9">
        <f t="shared" si="2"/>
        <v>729</v>
      </c>
      <c r="M16" s="9">
        <f t="shared" si="2"/>
        <v>1000</v>
      </c>
      <c r="N16" s="9">
        <f aca="true" t="shared" si="3" ref="N16:W18">N$14*N15</f>
        <v>1331</v>
      </c>
      <c r="O16" s="9">
        <f t="shared" si="3"/>
        <v>1728</v>
      </c>
      <c r="P16" s="9">
        <f t="shared" si="3"/>
        <v>2197</v>
      </c>
      <c r="Q16" s="9">
        <f t="shared" si="3"/>
        <v>2744</v>
      </c>
      <c r="R16" s="9">
        <f t="shared" si="3"/>
        <v>3375</v>
      </c>
      <c r="S16" s="9">
        <f t="shared" si="3"/>
        <v>4096</v>
      </c>
      <c r="T16" s="9">
        <f t="shared" si="3"/>
        <v>4913</v>
      </c>
      <c r="U16" s="9">
        <f t="shared" si="3"/>
        <v>5832</v>
      </c>
      <c r="V16" s="9">
        <f t="shared" si="3"/>
        <v>6859</v>
      </c>
      <c r="W16" s="9">
        <f t="shared" si="3"/>
        <v>8000</v>
      </c>
      <c r="X16" s="9">
        <f aca="true" t="shared" si="4" ref="X16:AG18">X$14*X15</f>
        <v>9261</v>
      </c>
      <c r="Y16" s="9">
        <f t="shared" si="4"/>
        <v>10648</v>
      </c>
      <c r="Z16" s="9">
        <f t="shared" si="4"/>
        <v>12167</v>
      </c>
      <c r="AA16" s="9">
        <f t="shared" si="4"/>
        <v>13824</v>
      </c>
      <c r="AB16" s="9">
        <f t="shared" si="4"/>
        <v>15625</v>
      </c>
      <c r="AC16" s="9">
        <f t="shared" si="4"/>
        <v>17576</v>
      </c>
      <c r="AD16" s="9">
        <f t="shared" si="4"/>
        <v>19683</v>
      </c>
      <c r="AE16" s="9">
        <f t="shared" si="4"/>
        <v>21952</v>
      </c>
      <c r="AF16" s="9">
        <f t="shared" si="4"/>
        <v>24389</v>
      </c>
      <c r="AG16" s="9">
        <f t="shared" si="4"/>
        <v>27000</v>
      </c>
      <c r="AH16" s="9">
        <f aca="true" t="shared" si="5" ref="AH16:AL18">AH$14*AH15</f>
        <v>29791</v>
      </c>
      <c r="AI16" s="9">
        <f t="shared" si="5"/>
        <v>32768</v>
      </c>
      <c r="AJ16" s="9">
        <f t="shared" si="5"/>
        <v>35937</v>
      </c>
      <c r="AK16" s="9">
        <f t="shared" si="5"/>
        <v>39304</v>
      </c>
      <c r="AL16" s="10">
        <f t="shared" si="5"/>
        <v>42875</v>
      </c>
    </row>
    <row r="17" spans="2:38" ht="12.75">
      <c r="B17" s="16"/>
      <c r="C17" s="9">
        <f>C$14*C16</f>
        <v>0</v>
      </c>
      <c r="D17" s="9">
        <f t="shared" si="2"/>
        <v>1</v>
      </c>
      <c r="E17" s="9">
        <f t="shared" si="2"/>
        <v>16</v>
      </c>
      <c r="F17" s="9">
        <f t="shared" si="2"/>
        <v>81</v>
      </c>
      <c r="G17" s="9">
        <f t="shared" si="2"/>
        <v>256</v>
      </c>
      <c r="H17" s="9">
        <f t="shared" si="2"/>
        <v>625</v>
      </c>
      <c r="I17" s="9">
        <f t="shared" si="2"/>
        <v>1296</v>
      </c>
      <c r="J17" s="9">
        <f t="shared" si="2"/>
        <v>2401</v>
      </c>
      <c r="K17" s="9">
        <f t="shared" si="2"/>
        <v>4096</v>
      </c>
      <c r="L17" s="9">
        <f t="shared" si="2"/>
        <v>6561</v>
      </c>
      <c r="M17" s="9">
        <f t="shared" si="2"/>
        <v>10000</v>
      </c>
      <c r="N17" s="9">
        <f t="shared" si="3"/>
        <v>14641</v>
      </c>
      <c r="O17" s="9">
        <f t="shared" si="3"/>
        <v>20736</v>
      </c>
      <c r="P17" s="9">
        <f t="shared" si="3"/>
        <v>28561</v>
      </c>
      <c r="Q17" s="9">
        <f t="shared" si="3"/>
        <v>38416</v>
      </c>
      <c r="R17" s="9">
        <f t="shared" si="3"/>
        <v>50625</v>
      </c>
      <c r="S17" s="9">
        <f t="shared" si="3"/>
        <v>65536</v>
      </c>
      <c r="T17" s="9">
        <f t="shared" si="3"/>
        <v>83521</v>
      </c>
      <c r="U17" s="9">
        <f t="shared" si="3"/>
        <v>104976</v>
      </c>
      <c r="V17" s="9">
        <f t="shared" si="3"/>
        <v>130321</v>
      </c>
      <c r="W17" s="9">
        <f t="shared" si="3"/>
        <v>160000</v>
      </c>
      <c r="X17" s="9">
        <f t="shared" si="4"/>
        <v>194481</v>
      </c>
      <c r="Y17" s="9">
        <f t="shared" si="4"/>
        <v>234256</v>
      </c>
      <c r="Z17" s="9">
        <f t="shared" si="4"/>
        <v>279841</v>
      </c>
      <c r="AA17" s="9">
        <f t="shared" si="4"/>
        <v>331776</v>
      </c>
      <c r="AB17" s="9">
        <f t="shared" si="4"/>
        <v>390625</v>
      </c>
      <c r="AC17" s="9">
        <f t="shared" si="4"/>
        <v>456976</v>
      </c>
      <c r="AD17" s="9">
        <f t="shared" si="4"/>
        <v>531441</v>
      </c>
      <c r="AE17" s="9">
        <f t="shared" si="4"/>
        <v>614656</v>
      </c>
      <c r="AF17" s="9">
        <f t="shared" si="4"/>
        <v>707281</v>
      </c>
      <c r="AG17" s="9">
        <f t="shared" si="4"/>
        <v>810000</v>
      </c>
      <c r="AH17" s="9">
        <f t="shared" si="5"/>
        <v>923521</v>
      </c>
      <c r="AI17" s="9">
        <f t="shared" si="5"/>
        <v>1048576</v>
      </c>
      <c r="AJ17" s="9">
        <f t="shared" si="5"/>
        <v>1185921</v>
      </c>
      <c r="AK17" s="9">
        <f t="shared" si="5"/>
        <v>1336336</v>
      </c>
      <c r="AL17" s="10">
        <f t="shared" si="5"/>
        <v>1500625</v>
      </c>
    </row>
    <row r="18" spans="2:38" ht="13.5" thickBot="1">
      <c r="B18" s="17"/>
      <c r="C18" s="11">
        <f>C$14*C17</f>
        <v>0</v>
      </c>
      <c r="D18" s="11">
        <f t="shared" si="2"/>
        <v>1</v>
      </c>
      <c r="E18" s="11">
        <f t="shared" si="2"/>
        <v>32</v>
      </c>
      <c r="F18" s="11">
        <f t="shared" si="2"/>
        <v>243</v>
      </c>
      <c r="G18" s="11">
        <f t="shared" si="2"/>
        <v>1024</v>
      </c>
      <c r="H18" s="11">
        <f t="shared" si="2"/>
        <v>3125</v>
      </c>
      <c r="I18" s="11">
        <f t="shared" si="2"/>
        <v>7776</v>
      </c>
      <c r="J18" s="11">
        <f t="shared" si="2"/>
        <v>16807</v>
      </c>
      <c r="K18" s="11">
        <f t="shared" si="2"/>
        <v>32768</v>
      </c>
      <c r="L18" s="11">
        <f t="shared" si="2"/>
        <v>59049</v>
      </c>
      <c r="M18" s="11">
        <f t="shared" si="2"/>
        <v>100000</v>
      </c>
      <c r="N18" s="11">
        <f t="shared" si="3"/>
        <v>161051</v>
      </c>
      <c r="O18" s="11">
        <f t="shared" si="3"/>
        <v>248832</v>
      </c>
      <c r="P18" s="11">
        <f t="shared" si="3"/>
        <v>371293</v>
      </c>
      <c r="Q18" s="11">
        <f t="shared" si="3"/>
        <v>537824</v>
      </c>
      <c r="R18" s="11">
        <f t="shared" si="3"/>
        <v>759375</v>
      </c>
      <c r="S18" s="11">
        <f t="shared" si="3"/>
        <v>1048576</v>
      </c>
      <c r="T18" s="11">
        <f t="shared" si="3"/>
        <v>1419857</v>
      </c>
      <c r="U18" s="11">
        <f t="shared" si="3"/>
        <v>1889568</v>
      </c>
      <c r="V18" s="11">
        <f t="shared" si="3"/>
        <v>2476099</v>
      </c>
      <c r="W18" s="11">
        <f t="shared" si="3"/>
        <v>3200000</v>
      </c>
      <c r="X18" s="11">
        <f t="shared" si="4"/>
        <v>4084101</v>
      </c>
      <c r="Y18" s="11">
        <f t="shared" si="4"/>
        <v>5153632</v>
      </c>
      <c r="Z18" s="11">
        <f t="shared" si="4"/>
        <v>6436343</v>
      </c>
      <c r="AA18" s="11">
        <f t="shared" si="4"/>
        <v>7962624</v>
      </c>
      <c r="AB18" s="11">
        <f t="shared" si="4"/>
        <v>9765625</v>
      </c>
      <c r="AC18" s="11">
        <f t="shared" si="4"/>
        <v>11881376</v>
      </c>
      <c r="AD18" s="11">
        <f t="shared" si="4"/>
        <v>14348907</v>
      </c>
      <c r="AE18" s="11">
        <f t="shared" si="4"/>
        <v>17210368</v>
      </c>
      <c r="AF18" s="11">
        <f t="shared" si="4"/>
        <v>20511149</v>
      </c>
      <c r="AG18" s="11">
        <f t="shared" si="4"/>
        <v>24300000</v>
      </c>
      <c r="AH18" s="11">
        <f t="shared" si="5"/>
        <v>28629151</v>
      </c>
      <c r="AI18" s="11">
        <f t="shared" si="5"/>
        <v>33554432</v>
      </c>
      <c r="AJ18" s="11">
        <f t="shared" si="5"/>
        <v>39135393</v>
      </c>
      <c r="AK18" s="11">
        <f t="shared" si="5"/>
        <v>45435424</v>
      </c>
      <c r="AL18" s="12">
        <f t="shared" si="5"/>
        <v>52521875</v>
      </c>
    </row>
    <row r="19" ht="13.5" thickBot="1"/>
    <row r="20" spans="1:38" ht="13.5" thickBot="1">
      <c r="A20" s="2">
        <v>8</v>
      </c>
      <c r="B20" s="14" t="s">
        <v>7</v>
      </c>
      <c r="C20" s="4">
        <f>IF($C10+$D10*C14+$E10*C15+$F10*C16+$G10*C17+$H10*C18&gt;0,$C10+$D10*C14+$E10*C15+$F10*C16+$G10*C17+$H10*C18,0)</f>
        <v>0.99902281202195</v>
      </c>
      <c r="D20" s="4">
        <f aca="true" t="shared" si="6" ref="D20:AL20">IF($C10+$D10*D14+$E10*D15+$F10*D16+$G10*D17+$H10*D18&gt;0,$C10+$D10*D14+$E10*D15+$F10*D16+$G10*D17+$H10*D18,0)</f>
        <v>0.99033517135589</v>
      </c>
      <c r="E20" s="4">
        <f t="shared" si="6"/>
        <v>0.98379013605933</v>
      </c>
      <c r="F20" s="4">
        <f t="shared" si="6"/>
        <v>0.9755991274961301</v>
      </c>
      <c r="G20" s="4">
        <f t="shared" si="6"/>
        <v>0.9633695685969498</v>
      </c>
      <c r="H20" s="4">
        <f t="shared" si="6"/>
        <v>0.94589996665125</v>
      </c>
      <c r="I20" s="4">
        <f t="shared" si="6"/>
        <v>0.9229749960992899</v>
      </c>
      <c r="J20" s="4">
        <f t="shared" si="6"/>
        <v>0.8951605813241299</v>
      </c>
      <c r="K20" s="4">
        <f t="shared" si="6"/>
        <v>0.8635989794436298</v>
      </c>
      <c r="L20" s="4">
        <f t="shared" si="6"/>
        <v>0.8298038631024501</v>
      </c>
      <c r="M20" s="4">
        <f t="shared" si="6"/>
        <v>0.79545540326405</v>
      </c>
      <c r="N20" s="4">
        <f t="shared" si="6"/>
        <v>0.7621953520026901</v>
      </c>
      <c r="O20" s="4">
        <f t="shared" si="6"/>
        <v>0.7314221252954296</v>
      </c>
      <c r="P20" s="4">
        <f t="shared" si="6"/>
        <v>0.7040858858141299</v>
      </c>
      <c r="Q20" s="4">
        <f t="shared" si="6"/>
        <v>0.6804836257174497</v>
      </c>
      <c r="R20" s="4">
        <f t="shared" si="6"/>
        <v>0.6600542494428496</v>
      </c>
      <c r="S20" s="4">
        <f t="shared" si="6"/>
        <v>0.6411736564985893</v>
      </c>
      <c r="T20" s="4">
        <f t="shared" si="6"/>
        <v>0.6209498242557294</v>
      </c>
      <c r="U20" s="4">
        <f t="shared" si="6"/>
        <v>0.5950178907401287</v>
      </c>
      <c r="V20" s="4">
        <f t="shared" si="6"/>
        <v>0.5573352374244491</v>
      </c>
      <c r="W20" s="4">
        <f t="shared" si="6"/>
        <v>0.4999765720201488</v>
      </c>
      <c r="X20" s="4">
        <f t="shared" si="6"/>
        <v>0.41292901126948856</v>
      </c>
      <c r="Y20" s="4">
        <f t="shared" si="6"/>
        <v>0.2838871637375302</v>
      </c>
      <c r="Z20" s="4">
        <f t="shared" si="6"/>
        <v>0.09804821260412844</v>
      </c>
      <c r="AA20" s="4">
        <f t="shared" si="6"/>
        <v>0</v>
      </c>
      <c r="AB20" s="4">
        <f t="shared" si="6"/>
        <v>0</v>
      </c>
      <c r="AC20" s="4">
        <f t="shared" si="6"/>
        <v>0</v>
      </c>
      <c r="AD20" s="4">
        <f t="shared" si="6"/>
        <v>0</v>
      </c>
      <c r="AE20" s="4">
        <f t="shared" si="6"/>
        <v>0</v>
      </c>
      <c r="AF20" s="4">
        <f t="shared" si="6"/>
        <v>0</v>
      </c>
      <c r="AG20" s="4">
        <f t="shared" si="6"/>
        <v>0</v>
      </c>
      <c r="AH20" s="4">
        <f t="shared" si="6"/>
        <v>0</v>
      </c>
      <c r="AI20" s="4">
        <f t="shared" si="6"/>
        <v>0</v>
      </c>
      <c r="AJ20" s="4">
        <f t="shared" si="6"/>
        <v>0</v>
      </c>
      <c r="AK20" s="4">
        <f t="shared" si="6"/>
        <v>0</v>
      </c>
      <c r="AL20" s="3">
        <f t="shared" si="6"/>
        <v>0</v>
      </c>
    </row>
    <row r="21" spans="2:38" ht="12.75">
      <c r="B21" s="24"/>
      <c r="C21" s="9">
        <f>C20</f>
        <v>0.99902281202195</v>
      </c>
      <c r="D21" s="9">
        <f>IF(C21+0.2&gt;D20,D20,0)</f>
        <v>0.99033517135589</v>
      </c>
      <c r="E21" s="9">
        <f aca="true" t="shared" si="7" ref="E21:AL21">IF(D21+0.2&gt;E20,E20,0)</f>
        <v>0.98379013605933</v>
      </c>
      <c r="F21" s="9">
        <f t="shared" si="7"/>
        <v>0.9755991274961301</v>
      </c>
      <c r="G21" s="9">
        <f t="shared" si="7"/>
        <v>0.9633695685969498</v>
      </c>
      <c r="H21" s="9">
        <f t="shared" si="7"/>
        <v>0.94589996665125</v>
      </c>
      <c r="I21" s="9">
        <f t="shared" si="7"/>
        <v>0.9229749960992899</v>
      </c>
      <c r="J21" s="9">
        <f t="shared" si="7"/>
        <v>0.8951605813241299</v>
      </c>
      <c r="K21" s="9">
        <f t="shared" si="7"/>
        <v>0.8635989794436298</v>
      </c>
      <c r="L21" s="9">
        <f t="shared" si="7"/>
        <v>0.8298038631024501</v>
      </c>
      <c r="M21" s="9">
        <f t="shared" si="7"/>
        <v>0.79545540326405</v>
      </c>
      <c r="N21" s="9">
        <f t="shared" si="7"/>
        <v>0.7621953520026901</v>
      </c>
      <c r="O21" s="9">
        <f t="shared" si="7"/>
        <v>0.7314221252954296</v>
      </c>
      <c r="P21" s="9">
        <f t="shared" si="7"/>
        <v>0.7040858858141299</v>
      </c>
      <c r="Q21" s="9">
        <f t="shared" si="7"/>
        <v>0.6804836257174497</v>
      </c>
      <c r="R21" s="9">
        <f t="shared" si="7"/>
        <v>0.6600542494428496</v>
      </c>
      <c r="S21" s="9">
        <f t="shared" si="7"/>
        <v>0.6411736564985893</v>
      </c>
      <c r="T21" s="9">
        <f t="shared" si="7"/>
        <v>0.6209498242557294</v>
      </c>
      <c r="U21" s="9">
        <f t="shared" si="7"/>
        <v>0.5950178907401287</v>
      </c>
      <c r="V21" s="9">
        <f t="shared" si="7"/>
        <v>0.5573352374244491</v>
      </c>
      <c r="W21" s="9">
        <f t="shared" si="7"/>
        <v>0.4999765720201488</v>
      </c>
      <c r="X21" s="9">
        <f t="shared" si="7"/>
        <v>0.41292901126948856</v>
      </c>
      <c r="Y21" s="9">
        <f t="shared" si="7"/>
        <v>0.2838871637375302</v>
      </c>
      <c r="Z21" s="9">
        <f t="shared" si="7"/>
        <v>0.09804821260412844</v>
      </c>
      <c r="AA21" s="9">
        <f t="shared" si="7"/>
        <v>0</v>
      </c>
      <c r="AB21" s="9">
        <f t="shared" si="7"/>
        <v>0</v>
      </c>
      <c r="AC21" s="9">
        <f t="shared" si="7"/>
        <v>0</v>
      </c>
      <c r="AD21" s="9">
        <f t="shared" si="7"/>
        <v>0</v>
      </c>
      <c r="AE21" s="9">
        <f t="shared" si="7"/>
        <v>0</v>
      </c>
      <c r="AF21" s="9">
        <f t="shared" si="7"/>
        <v>0</v>
      </c>
      <c r="AG21" s="9">
        <f t="shared" si="7"/>
        <v>0</v>
      </c>
      <c r="AH21" s="9">
        <f t="shared" si="7"/>
        <v>0</v>
      </c>
      <c r="AI21" s="9">
        <f t="shared" si="7"/>
        <v>0</v>
      </c>
      <c r="AJ21" s="9">
        <f t="shared" si="7"/>
        <v>0</v>
      </c>
      <c r="AK21" s="9">
        <f t="shared" si="7"/>
        <v>0</v>
      </c>
      <c r="AL21" s="9">
        <f t="shared" si="7"/>
        <v>0</v>
      </c>
    </row>
    <row r="22" ht="13.5" thickBot="1"/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0.99902281202195</v>
      </c>
      <c r="D23" s="4">
        <f aca="true" t="shared" si="8" ref="D23:AL23">IF($C12+$D12*D14+$E12*D15+$F12*D16+$G12*D17+$H12*D18&gt;0,$C12+$D12*D14+$E12*D15+$F12*D16+$G12*D17+$H12*D18,0)</f>
        <v>0.9822168140339185</v>
      </c>
      <c r="E23" s="4">
        <f t="shared" si="8"/>
        <v>0.9562855001646011</v>
      </c>
      <c r="F23" s="4">
        <f t="shared" si="8"/>
        <v>0.9049144247473089</v>
      </c>
      <c r="G23" s="4">
        <f t="shared" si="8"/>
        <v>0.833617347233678</v>
      </c>
      <c r="H23" s="4">
        <f t="shared" si="8"/>
        <v>0.7586313012786674</v>
      </c>
      <c r="I23" s="4">
        <f t="shared" si="8"/>
        <v>0.6958116638255565</v>
      </c>
      <c r="J23" s="4">
        <f t="shared" si="8"/>
        <v>0.6495272241909411</v>
      </c>
      <c r="K23" s="4">
        <f t="shared" si="8"/>
        <v>0.6015552531497317</v>
      </c>
      <c r="L23" s="4">
        <f t="shared" si="8"/>
        <v>0.49997657202015144</v>
      </c>
      <c r="M23" s="4">
        <f t="shared" si="8"/>
        <v>0.2480706217487274</v>
      </c>
      <c r="N23" s="4">
        <f t="shared" si="8"/>
        <v>0</v>
      </c>
      <c r="O23" s="4">
        <f t="shared" si="8"/>
        <v>0</v>
      </c>
      <c r="P23" s="4">
        <f t="shared" si="8"/>
        <v>0</v>
      </c>
      <c r="Q23" s="4">
        <f t="shared" si="8"/>
        <v>0</v>
      </c>
      <c r="R23" s="4">
        <f t="shared" si="8"/>
        <v>0</v>
      </c>
      <c r="S23" s="4">
        <f t="shared" si="8"/>
        <v>0</v>
      </c>
      <c r="T23" s="4">
        <f t="shared" si="8"/>
        <v>0</v>
      </c>
      <c r="U23" s="4">
        <f t="shared" si="8"/>
        <v>0</v>
      </c>
      <c r="V23" s="4">
        <f t="shared" si="8"/>
        <v>0</v>
      </c>
      <c r="W23" s="4">
        <f t="shared" si="8"/>
        <v>0</v>
      </c>
      <c r="X23" s="4">
        <f t="shared" si="8"/>
        <v>0</v>
      </c>
      <c r="Y23" s="4">
        <f t="shared" si="8"/>
        <v>0</v>
      </c>
      <c r="Z23" s="4">
        <f t="shared" si="8"/>
        <v>0</v>
      </c>
      <c r="AA23" s="4">
        <f t="shared" si="8"/>
        <v>0</v>
      </c>
      <c r="AB23" s="4">
        <f t="shared" si="8"/>
        <v>0</v>
      </c>
      <c r="AC23" s="4">
        <f t="shared" si="8"/>
        <v>0</v>
      </c>
      <c r="AD23" s="4">
        <f t="shared" si="8"/>
        <v>0</v>
      </c>
      <c r="AE23" s="4">
        <f t="shared" si="8"/>
        <v>0</v>
      </c>
      <c r="AF23" s="4">
        <f t="shared" si="8"/>
        <v>0</v>
      </c>
      <c r="AG23" s="4">
        <f t="shared" si="8"/>
        <v>0</v>
      </c>
      <c r="AH23" s="4">
        <f t="shared" si="8"/>
        <v>0</v>
      </c>
      <c r="AI23" s="4">
        <f t="shared" si="8"/>
        <v>0</v>
      </c>
      <c r="AJ23" s="4">
        <f t="shared" si="8"/>
        <v>0</v>
      </c>
      <c r="AK23" s="4">
        <f t="shared" si="8"/>
        <v>0</v>
      </c>
      <c r="AL23" s="3">
        <f t="shared" si="8"/>
        <v>0</v>
      </c>
    </row>
    <row r="24" spans="3:38" ht="12.75">
      <c r="C24">
        <f>C23</f>
        <v>0.99902281202195</v>
      </c>
      <c r="D24">
        <f>IF(C24+0.2&gt;D23,D23,0)</f>
        <v>0.9822168140339185</v>
      </c>
      <c r="E24">
        <f aca="true" t="shared" si="9" ref="E24:AL24">IF(D24+0.2&gt;E23,E23,0)</f>
        <v>0.9562855001646011</v>
      </c>
      <c r="F24">
        <f t="shared" si="9"/>
        <v>0.9049144247473089</v>
      </c>
      <c r="G24">
        <f t="shared" si="9"/>
        <v>0.833617347233678</v>
      </c>
      <c r="H24">
        <f t="shared" si="9"/>
        <v>0.7586313012786674</v>
      </c>
      <c r="I24">
        <f t="shared" si="9"/>
        <v>0.6958116638255565</v>
      </c>
      <c r="J24">
        <f t="shared" si="9"/>
        <v>0.6495272241909411</v>
      </c>
      <c r="K24">
        <f t="shared" si="9"/>
        <v>0.6015552531497317</v>
      </c>
      <c r="L24">
        <f t="shared" si="9"/>
        <v>0.49997657202015144</v>
      </c>
      <c r="M24">
        <f t="shared" si="9"/>
        <v>0.2480706217487274</v>
      </c>
      <c r="N24">
        <f t="shared" si="9"/>
        <v>0</v>
      </c>
      <c r="O24">
        <f t="shared" si="9"/>
        <v>0</v>
      </c>
      <c r="P24">
        <f t="shared" si="9"/>
        <v>0</v>
      </c>
      <c r="Q24">
        <f t="shared" si="9"/>
        <v>0</v>
      </c>
      <c r="R24">
        <f t="shared" si="9"/>
        <v>0</v>
      </c>
      <c r="S24">
        <f t="shared" si="9"/>
        <v>0</v>
      </c>
      <c r="T24">
        <f t="shared" si="9"/>
        <v>0</v>
      </c>
      <c r="U24">
        <f t="shared" si="9"/>
        <v>0</v>
      </c>
      <c r="V24">
        <f t="shared" si="9"/>
        <v>0</v>
      </c>
      <c r="W24">
        <f t="shared" si="9"/>
        <v>0</v>
      </c>
      <c r="X24">
        <f t="shared" si="9"/>
        <v>0</v>
      </c>
      <c r="Y24">
        <f t="shared" si="9"/>
        <v>0</v>
      </c>
      <c r="Z24">
        <f t="shared" si="9"/>
        <v>0</v>
      </c>
      <c r="AA24">
        <f t="shared" si="9"/>
        <v>0</v>
      </c>
      <c r="AB24">
        <f t="shared" si="9"/>
        <v>0</v>
      </c>
      <c r="AC24">
        <f t="shared" si="9"/>
        <v>0</v>
      </c>
      <c r="AD24">
        <f t="shared" si="9"/>
        <v>0</v>
      </c>
      <c r="AE24">
        <f t="shared" si="9"/>
        <v>0</v>
      </c>
      <c r="AF24">
        <f t="shared" si="9"/>
        <v>0</v>
      </c>
      <c r="AG24">
        <f t="shared" si="9"/>
        <v>0</v>
      </c>
      <c r="AH24">
        <f t="shared" si="9"/>
        <v>0</v>
      </c>
      <c r="AI24">
        <f t="shared" si="9"/>
        <v>0</v>
      </c>
      <c r="AJ24">
        <f t="shared" si="9"/>
        <v>0</v>
      </c>
      <c r="AK24">
        <f t="shared" si="9"/>
        <v>0</v>
      </c>
      <c r="AL24">
        <f t="shared" si="9"/>
        <v>0</v>
      </c>
    </row>
    <row r="50" ht="13.5" thickBot="1"/>
    <row r="51" spans="1:3" ht="13.5" thickBot="1">
      <c r="A51" s="2">
        <v>10</v>
      </c>
      <c r="B51" s="14" t="s">
        <v>22</v>
      </c>
      <c r="C51" s="3">
        <v>9000</v>
      </c>
    </row>
    <row r="52" ht="13.5" thickBot="1"/>
    <row r="53" spans="1:3" ht="13.5" thickBot="1">
      <c r="A53" s="2">
        <v>11</v>
      </c>
      <c r="B53" s="14" t="s">
        <v>23</v>
      </c>
      <c r="C53" s="3">
        <v>20000</v>
      </c>
    </row>
    <row r="54" ht="13.5" thickBot="1"/>
    <row r="55" spans="1:8" ht="13.5" thickBot="1">
      <c r="A55" s="2">
        <v>12</v>
      </c>
      <c r="B55" s="14" t="s">
        <v>4</v>
      </c>
      <c r="C55" s="4">
        <v>1</v>
      </c>
      <c r="D55" s="4">
        <f>C53/C51</f>
        <v>2.2222222222222223</v>
      </c>
      <c r="E55" s="4">
        <f>$D55*D55</f>
        <v>4.938271604938272</v>
      </c>
      <c r="F55" s="4">
        <f>$D55*E55</f>
        <v>10.973936899862828</v>
      </c>
      <c r="G55" s="4">
        <f>$D55*F55</f>
        <v>24.38652644413962</v>
      </c>
      <c r="H55" s="3">
        <f>$D55*G55</f>
        <v>54.19228098697693</v>
      </c>
    </row>
    <row r="56" ht="13.5" thickBot="1"/>
    <row r="57" spans="1:8" ht="16.5" thickBot="1">
      <c r="A57" s="2">
        <v>13</v>
      </c>
      <c r="B57" s="14" t="s">
        <v>0</v>
      </c>
      <c r="C57" s="5">
        <v>-1.7076434E-06</v>
      </c>
      <c r="D57" s="5">
        <v>7.524316595E-05</v>
      </c>
      <c r="E57" s="5">
        <v>-0.00104019768339</v>
      </c>
      <c r="F57" s="5">
        <v>0.00369080822427</v>
      </c>
      <c r="G57" s="5">
        <v>-0.01141178672949</v>
      </c>
      <c r="H57" s="6">
        <v>0.99902281202195</v>
      </c>
    </row>
    <row r="58" spans="3:8" ht="16.5" thickBot="1">
      <c r="C58" s="1"/>
      <c r="D58" s="1"/>
      <c r="E58" s="1"/>
      <c r="F58" s="1"/>
      <c r="G58" s="1"/>
      <c r="H58" s="1"/>
    </row>
    <row r="59" spans="1:8" ht="16.5" thickBot="1">
      <c r="A59" s="2">
        <v>14</v>
      </c>
      <c r="B59" s="14" t="s">
        <v>6</v>
      </c>
      <c r="C59" s="5">
        <f>H57</f>
        <v>0.99902281202195</v>
      </c>
      <c r="D59" s="5">
        <f>G57</f>
        <v>-0.01141178672949</v>
      </c>
      <c r="E59" s="5">
        <f>F57</f>
        <v>0.00369080822427</v>
      </c>
      <c r="F59" s="5">
        <f>E57</f>
        <v>-0.00104019768339</v>
      </c>
      <c r="G59" s="5">
        <f>D57</f>
        <v>7.524316595E-05</v>
      </c>
      <c r="H59" s="6">
        <f>C57</f>
        <v>-1.7076434E-06</v>
      </c>
    </row>
    <row r="60" ht="13.5" thickBot="1"/>
    <row r="61" spans="1:8" ht="13.5" thickBot="1">
      <c r="A61" s="2">
        <v>15</v>
      </c>
      <c r="B61" s="14" t="s">
        <v>5</v>
      </c>
      <c r="C61" s="4">
        <f aca="true" t="shared" si="10" ref="C61:H61">C59*C55</f>
        <v>0.99902281202195</v>
      </c>
      <c r="D61" s="4">
        <f t="shared" si="10"/>
        <v>-0.025359526065533333</v>
      </c>
      <c r="E61" s="4">
        <f t="shared" si="10"/>
        <v>0.01822621345318519</v>
      </c>
      <c r="F61" s="4">
        <f t="shared" si="10"/>
        <v>-0.011415063740905352</v>
      </c>
      <c r="G61" s="4">
        <f t="shared" si="10"/>
        <v>0.0018349194561804608</v>
      </c>
      <c r="H61" s="3">
        <f t="shared" si="10"/>
        <v>-9.254109095835664E-05</v>
      </c>
    </row>
    <row r="62" ht="13.5" thickBot="1"/>
    <row r="63" spans="1:38" ht="12.75">
      <c r="A63" s="2">
        <v>16</v>
      </c>
      <c r="B63" s="15" t="s">
        <v>3</v>
      </c>
      <c r="C63" s="7">
        <v>0</v>
      </c>
      <c r="D63" s="7">
        <v>1</v>
      </c>
      <c r="E63" s="7">
        <v>2</v>
      </c>
      <c r="F63" s="7">
        <v>3</v>
      </c>
      <c r="G63" s="7">
        <v>4</v>
      </c>
      <c r="H63" s="7">
        <v>5</v>
      </c>
      <c r="I63" s="7">
        <v>6</v>
      </c>
      <c r="J63" s="7">
        <v>7</v>
      </c>
      <c r="K63" s="7">
        <v>8</v>
      </c>
      <c r="L63" s="7">
        <v>9</v>
      </c>
      <c r="M63" s="7">
        <v>10</v>
      </c>
      <c r="N63" s="7">
        <v>11</v>
      </c>
      <c r="O63" s="7">
        <v>12</v>
      </c>
      <c r="P63" s="7">
        <v>13</v>
      </c>
      <c r="Q63" s="7">
        <v>14</v>
      </c>
      <c r="R63" s="7">
        <v>15</v>
      </c>
      <c r="S63" s="7">
        <v>16</v>
      </c>
      <c r="T63" s="7">
        <v>17</v>
      </c>
      <c r="U63" s="7">
        <v>18</v>
      </c>
      <c r="V63" s="7">
        <v>19</v>
      </c>
      <c r="W63" s="7">
        <v>20</v>
      </c>
      <c r="X63" s="7">
        <v>21</v>
      </c>
      <c r="Y63" s="7">
        <v>22</v>
      </c>
      <c r="Z63" s="7">
        <v>23</v>
      </c>
      <c r="AA63" s="7">
        <v>24</v>
      </c>
      <c r="AB63" s="7">
        <v>25</v>
      </c>
      <c r="AC63" s="7">
        <v>26</v>
      </c>
      <c r="AD63" s="7">
        <v>27</v>
      </c>
      <c r="AE63" s="7">
        <v>28</v>
      </c>
      <c r="AF63" s="7">
        <v>29</v>
      </c>
      <c r="AG63" s="7">
        <v>30</v>
      </c>
      <c r="AH63" s="7">
        <v>31</v>
      </c>
      <c r="AI63" s="7">
        <v>32</v>
      </c>
      <c r="AJ63" s="7">
        <v>33</v>
      </c>
      <c r="AK63" s="7">
        <v>34</v>
      </c>
      <c r="AL63" s="8">
        <v>35</v>
      </c>
    </row>
    <row r="64" spans="2:38" ht="12.75">
      <c r="B64" s="16"/>
      <c r="C64" s="9">
        <f aca="true" t="shared" si="11" ref="C64:L67">C$14*C63</f>
        <v>0</v>
      </c>
      <c r="D64" s="9">
        <f t="shared" si="11"/>
        <v>1</v>
      </c>
      <c r="E64" s="9">
        <f t="shared" si="11"/>
        <v>4</v>
      </c>
      <c r="F64" s="9">
        <f t="shared" si="11"/>
        <v>9</v>
      </c>
      <c r="G64" s="9">
        <f t="shared" si="11"/>
        <v>16</v>
      </c>
      <c r="H64" s="9">
        <f t="shared" si="11"/>
        <v>25</v>
      </c>
      <c r="I64" s="9">
        <f t="shared" si="11"/>
        <v>36</v>
      </c>
      <c r="J64" s="9">
        <f t="shared" si="11"/>
        <v>49</v>
      </c>
      <c r="K64" s="9">
        <f t="shared" si="11"/>
        <v>64</v>
      </c>
      <c r="L64" s="9">
        <f t="shared" si="11"/>
        <v>81</v>
      </c>
      <c r="M64" s="9">
        <f aca="true" t="shared" si="12" ref="M64:V67">M$14*M63</f>
        <v>100</v>
      </c>
      <c r="N64" s="9">
        <f t="shared" si="12"/>
        <v>121</v>
      </c>
      <c r="O64" s="9">
        <f t="shared" si="12"/>
        <v>144</v>
      </c>
      <c r="P64" s="9">
        <f t="shared" si="12"/>
        <v>169</v>
      </c>
      <c r="Q64" s="9">
        <f t="shared" si="12"/>
        <v>196</v>
      </c>
      <c r="R64" s="9">
        <f t="shared" si="12"/>
        <v>225</v>
      </c>
      <c r="S64" s="9">
        <f t="shared" si="12"/>
        <v>256</v>
      </c>
      <c r="T64" s="9">
        <f t="shared" si="12"/>
        <v>289</v>
      </c>
      <c r="U64" s="9">
        <f t="shared" si="12"/>
        <v>324</v>
      </c>
      <c r="V64" s="9">
        <f t="shared" si="12"/>
        <v>361</v>
      </c>
      <c r="W64" s="9">
        <f aca="true" t="shared" si="13" ref="W64:AF67">W$14*W63</f>
        <v>400</v>
      </c>
      <c r="X64" s="9">
        <f t="shared" si="13"/>
        <v>441</v>
      </c>
      <c r="Y64" s="9">
        <f t="shared" si="13"/>
        <v>484</v>
      </c>
      <c r="Z64" s="9">
        <f t="shared" si="13"/>
        <v>529</v>
      </c>
      <c r="AA64" s="9">
        <f t="shared" si="13"/>
        <v>576</v>
      </c>
      <c r="AB64" s="9">
        <f t="shared" si="13"/>
        <v>625</v>
      </c>
      <c r="AC64" s="9">
        <f t="shared" si="13"/>
        <v>676</v>
      </c>
      <c r="AD64" s="9">
        <f t="shared" si="13"/>
        <v>729</v>
      </c>
      <c r="AE64" s="9">
        <f t="shared" si="13"/>
        <v>784</v>
      </c>
      <c r="AF64" s="9">
        <f t="shared" si="13"/>
        <v>841</v>
      </c>
      <c r="AG64" s="9">
        <f aca="true" t="shared" si="14" ref="AG64:AL67">AG$14*AG63</f>
        <v>900</v>
      </c>
      <c r="AH64" s="9">
        <f t="shared" si="14"/>
        <v>961</v>
      </c>
      <c r="AI64" s="9">
        <f t="shared" si="14"/>
        <v>1024</v>
      </c>
      <c r="AJ64" s="9">
        <f t="shared" si="14"/>
        <v>1089</v>
      </c>
      <c r="AK64" s="9">
        <f t="shared" si="14"/>
        <v>1156</v>
      </c>
      <c r="AL64" s="10">
        <f t="shared" si="14"/>
        <v>1225</v>
      </c>
    </row>
    <row r="65" spans="2:38" ht="12.75">
      <c r="B65" s="16"/>
      <c r="C65" s="9">
        <f t="shared" si="11"/>
        <v>0</v>
      </c>
      <c r="D65" s="9">
        <f t="shared" si="11"/>
        <v>1</v>
      </c>
      <c r="E65" s="9">
        <f t="shared" si="11"/>
        <v>8</v>
      </c>
      <c r="F65" s="9">
        <f t="shared" si="11"/>
        <v>27</v>
      </c>
      <c r="G65" s="9">
        <f t="shared" si="11"/>
        <v>64</v>
      </c>
      <c r="H65" s="9">
        <f t="shared" si="11"/>
        <v>125</v>
      </c>
      <c r="I65" s="9">
        <f t="shared" si="11"/>
        <v>216</v>
      </c>
      <c r="J65" s="9">
        <f t="shared" si="11"/>
        <v>343</v>
      </c>
      <c r="K65" s="9">
        <f t="shared" si="11"/>
        <v>512</v>
      </c>
      <c r="L65" s="9">
        <f t="shared" si="11"/>
        <v>729</v>
      </c>
      <c r="M65" s="9">
        <f t="shared" si="12"/>
        <v>1000</v>
      </c>
      <c r="N65" s="9">
        <f t="shared" si="12"/>
        <v>1331</v>
      </c>
      <c r="O65" s="9">
        <f t="shared" si="12"/>
        <v>1728</v>
      </c>
      <c r="P65" s="9">
        <f t="shared" si="12"/>
        <v>2197</v>
      </c>
      <c r="Q65" s="9">
        <f t="shared" si="12"/>
        <v>2744</v>
      </c>
      <c r="R65" s="9">
        <f t="shared" si="12"/>
        <v>3375</v>
      </c>
      <c r="S65" s="9">
        <f t="shared" si="12"/>
        <v>4096</v>
      </c>
      <c r="T65" s="9">
        <f t="shared" si="12"/>
        <v>4913</v>
      </c>
      <c r="U65" s="9">
        <f t="shared" si="12"/>
        <v>5832</v>
      </c>
      <c r="V65" s="9">
        <f t="shared" si="12"/>
        <v>6859</v>
      </c>
      <c r="W65" s="9">
        <f t="shared" si="13"/>
        <v>8000</v>
      </c>
      <c r="X65" s="9">
        <f t="shared" si="13"/>
        <v>9261</v>
      </c>
      <c r="Y65" s="9">
        <f t="shared" si="13"/>
        <v>10648</v>
      </c>
      <c r="Z65" s="9">
        <f t="shared" si="13"/>
        <v>12167</v>
      </c>
      <c r="AA65" s="9">
        <f t="shared" si="13"/>
        <v>13824</v>
      </c>
      <c r="AB65" s="9">
        <f t="shared" si="13"/>
        <v>15625</v>
      </c>
      <c r="AC65" s="9">
        <f t="shared" si="13"/>
        <v>17576</v>
      </c>
      <c r="AD65" s="9">
        <f t="shared" si="13"/>
        <v>19683</v>
      </c>
      <c r="AE65" s="9">
        <f t="shared" si="13"/>
        <v>21952</v>
      </c>
      <c r="AF65" s="9">
        <f t="shared" si="13"/>
        <v>24389</v>
      </c>
      <c r="AG65" s="9">
        <f t="shared" si="14"/>
        <v>27000</v>
      </c>
      <c r="AH65" s="9">
        <f t="shared" si="14"/>
        <v>29791</v>
      </c>
      <c r="AI65" s="9">
        <f t="shared" si="14"/>
        <v>32768</v>
      </c>
      <c r="AJ65" s="9">
        <f t="shared" si="14"/>
        <v>35937</v>
      </c>
      <c r="AK65" s="9">
        <f t="shared" si="14"/>
        <v>39304</v>
      </c>
      <c r="AL65" s="10">
        <f t="shared" si="14"/>
        <v>42875</v>
      </c>
    </row>
    <row r="66" spans="2:38" ht="12.75">
      <c r="B66" s="16"/>
      <c r="C66" s="9">
        <f t="shared" si="11"/>
        <v>0</v>
      </c>
      <c r="D66" s="9">
        <f t="shared" si="11"/>
        <v>1</v>
      </c>
      <c r="E66" s="9">
        <f t="shared" si="11"/>
        <v>16</v>
      </c>
      <c r="F66" s="9">
        <f t="shared" si="11"/>
        <v>81</v>
      </c>
      <c r="G66" s="9">
        <f t="shared" si="11"/>
        <v>256</v>
      </c>
      <c r="H66" s="9">
        <f t="shared" si="11"/>
        <v>625</v>
      </c>
      <c r="I66" s="9">
        <f t="shared" si="11"/>
        <v>1296</v>
      </c>
      <c r="J66" s="9">
        <f t="shared" si="11"/>
        <v>2401</v>
      </c>
      <c r="K66" s="9">
        <f t="shared" si="11"/>
        <v>4096</v>
      </c>
      <c r="L66" s="9">
        <f t="shared" si="11"/>
        <v>6561</v>
      </c>
      <c r="M66" s="9">
        <f t="shared" si="12"/>
        <v>10000</v>
      </c>
      <c r="N66" s="9">
        <f t="shared" si="12"/>
        <v>14641</v>
      </c>
      <c r="O66" s="9">
        <f t="shared" si="12"/>
        <v>20736</v>
      </c>
      <c r="P66" s="9">
        <f t="shared" si="12"/>
        <v>28561</v>
      </c>
      <c r="Q66" s="9">
        <f t="shared" si="12"/>
        <v>38416</v>
      </c>
      <c r="R66" s="9">
        <f t="shared" si="12"/>
        <v>50625</v>
      </c>
      <c r="S66" s="9">
        <f t="shared" si="12"/>
        <v>65536</v>
      </c>
      <c r="T66" s="9">
        <f t="shared" si="12"/>
        <v>83521</v>
      </c>
      <c r="U66" s="9">
        <f t="shared" si="12"/>
        <v>104976</v>
      </c>
      <c r="V66" s="9">
        <f t="shared" si="12"/>
        <v>130321</v>
      </c>
      <c r="W66" s="9">
        <f t="shared" si="13"/>
        <v>160000</v>
      </c>
      <c r="X66" s="9">
        <f t="shared" si="13"/>
        <v>194481</v>
      </c>
      <c r="Y66" s="9">
        <f t="shared" si="13"/>
        <v>234256</v>
      </c>
      <c r="Z66" s="9">
        <f t="shared" si="13"/>
        <v>279841</v>
      </c>
      <c r="AA66" s="9">
        <f t="shared" si="13"/>
        <v>331776</v>
      </c>
      <c r="AB66" s="9">
        <f t="shared" si="13"/>
        <v>390625</v>
      </c>
      <c r="AC66" s="9">
        <f t="shared" si="13"/>
        <v>456976</v>
      </c>
      <c r="AD66" s="9">
        <f t="shared" si="13"/>
        <v>531441</v>
      </c>
      <c r="AE66" s="9">
        <f t="shared" si="13"/>
        <v>614656</v>
      </c>
      <c r="AF66" s="9">
        <f t="shared" si="13"/>
        <v>707281</v>
      </c>
      <c r="AG66" s="9">
        <f t="shared" si="14"/>
        <v>810000</v>
      </c>
      <c r="AH66" s="9">
        <f t="shared" si="14"/>
        <v>923521</v>
      </c>
      <c r="AI66" s="9">
        <f t="shared" si="14"/>
        <v>1048576</v>
      </c>
      <c r="AJ66" s="9">
        <f t="shared" si="14"/>
        <v>1185921</v>
      </c>
      <c r="AK66" s="9">
        <f t="shared" si="14"/>
        <v>1336336</v>
      </c>
      <c r="AL66" s="10">
        <f t="shared" si="14"/>
        <v>1500625</v>
      </c>
    </row>
    <row r="67" spans="2:38" ht="13.5" thickBot="1">
      <c r="B67" s="17"/>
      <c r="C67" s="11">
        <f t="shared" si="11"/>
        <v>0</v>
      </c>
      <c r="D67" s="11">
        <f t="shared" si="11"/>
        <v>1</v>
      </c>
      <c r="E67" s="11">
        <f t="shared" si="11"/>
        <v>32</v>
      </c>
      <c r="F67" s="11">
        <f t="shared" si="11"/>
        <v>243</v>
      </c>
      <c r="G67" s="11">
        <f t="shared" si="11"/>
        <v>1024</v>
      </c>
      <c r="H67" s="11">
        <f t="shared" si="11"/>
        <v>3125</v>
      </c>
      <c r="I67" s="11">
        <f t="shared" si="11"/>
        <v>7776</v>
      </c>
      <c r="J67" s="11">
        <f t="shared" si="11"/>
        <v>16807</v>
      </c>
      <c r="K67" s="11">
        <f t="shared" si="11"/>
        <v>32768</v>
      </c>
      <c r="L67" s="11">
        <f t="shared" si="11"/>
        <v>59049</v>
      </c>
      <c r="M67" s="11">
        <f t="shared" si="12"/>
        <v>100000</v>
      </c>
      <c r="N67" s="11">
        <f t="shared" si="12"/>
        <v>161051</v>
      </c>
      <c r="O67" s="11">
        <f t="shared" si="12"/>
        <v>248832</v>
      </c>
      <c r="P67" s="11">
        <f t="shared" si="12"/>
        <v>371293</v>
      </c>
      <c r="Q67" s="11">
        <f t="shared" si="12"/>
        <v>537824</v>
      </c>
      <c r="R67" s="11">
        <f t="shared" si="12"/>
        <v>759375</v>
      </c>
      <c r="S67" s="11">
        <f t="shared" si="12"/>
        <v>1048576</v>
      </c>
      <c r="T67" s="11">
        <f t="shared" si="12"/>
        <v>1419857</v>
      </c>
      <c r="U67" s="11">
        <f t="shared" si="12"/>
        <v>1889568</v>
      </c>
      <c r="V67" s="11">
        <f t="shared" si="12"/>
        <v>2476099</v>
      </c>
      <c r="W67" s="11">
        <f t="shared" si="13"/>
        <v>3200000</v>
      </c>
      <c r="X67" s="11">
        <f t="shared" si="13"/>
        <v>4084101</v>
      </c>
      <c r="Y67" s="11">
        <f t="shared" si="13"/>
        <v>5153632</v>
      </c>
      <c r="Z67" s="11">
        <f t="shared" si="13"/>
        <v>6436343</v>
      </c>
      <c r="AA67" s="11">
        <f t="shared" si="13"/>
        <v>7962624</v>
      </c>
      <c r="AB67" s="11">
        <f t="shared" si="13"/>
        <v>9765625</v>
      </c>
      <c r="AC67" s="11">
        <f t="shared" si="13"/>
        <v>11881376</v>
      </c>
      <c r="AD67" s="11">
        <f t="shared" si="13"/>
        <v>14348907</v>
      </c>
      <c r="AE67" s="11">
        <f t="shared" si="13"/>
        <v>17210368</v>
      </c>
      <c r="AF67" s="11">
        <f t="shared" si="13"/>
        <v>20511149</v>
      </c>
      <c r="AG67" s="11">
        <f t="shared" si="14"/>
        <v>24300000</v>
      </c>
      <c r="AH67" s="11">
        <f t="shared" si="14"/>
        <v>28629151</v>
      </c>
      <c r="AI67" s="11">
        <f t="shared" si="14"/>
        <v>33554432</v>
      </c>
      <c r="AJ67" s="11">
        <f t="shared" si="14"/>
        <v>39135393</v>
      </c>
      <c r="AK67" s="11">
        <f t="shared" si="14"/>
        <v>45435424</v>
      </c>
      <c r="AL67" s="12">
        <f t="shared" si="14"/>
        <v>52521875</v>
      </c>
    </row>
    <row r="68" ht="13.5" thickBot="1"/>
    <row r="69" spans="1:38" ht="13.5" thickBot="1">
      <c r="A69" s="2">
        <v>8</v>
      </c>
      <c r="B69" s="14" t="s">
        <v>7</v>
      </c>
      <c r="C69" s="4">
        <f>IF($C59+$D59*C63+$E59*C64+$F59*C65+$G59*C66+$H59*C67&gt;0,$C59+$D59*C63+$E59*C64+$F59*C65+$G59*C66+$H59*C67,0)</f>
        <v>0.99902281202195</v>
      </c>
      <c r="D69" s="4">
        <f aca="true" t="shared" si="15" ref="D69:AL69">IF($C59+$D59*D63+$E59*D64+$F59*D65+$G59*D66+$H59*D67&gt;0,$C59+$D59*D63+$E59*D64+$F59*D65+$G59*D66+$H59*D67,0)</f>
        <v>0.99033517135589</v>
      </c>
      <c r="E69" s="4">
        <f t="shared" si="15"/>
        <v>0.98379013605933</v>
      </c>
      <c r="F69" s="4">
        <f t="shared" si="15"/>
        <v>0.9755991274961301</v>
      </c>
      <c r="G69" s="4">
        <f t="shared" si="15"/>
        <v>0.9633695685969498</v>
      </c>
      <c r="H69" s="4">
        <f t="shared" si="15"/>
        <v>0.94589996665125</v>
      </c>
      <c r="I69" s="4">
        <f t="shared" si="15"/>
        <v>0.9229749960992899</v>
      </c>
      <c r="J69" s="4">
        <f t="shared" si="15"/>
        <v>0.8951605813241299</v>
      </c>
      <c r="K69" s="4">
        <f t="shared" si="15"/>
        <v>0.8635989794436298</v>
      </c>
      <c r="L69" s="4">
        <f t="shared" si="15"/>
        <v>0.8298038631024501</v>
      </c>
      <c r="M69" s="4">
        <f t="shared" si="15"/>
        <v>0.79545540326405</v>
      </c>
      <c r="N69" s="4">
        <f t="shared" si="15"/>
        <v>0.7621953520026901</v>
      </c>
      <c r="O69" s="4">
        <f t="shared" si="15"/>
        <v>0.7314221252954296</v>
      </c>
      <c r="P69" s="4">
        <f t="shared" si="15"/>
        <v>0.7040858858141299</v>
      </c>
      <c r="Q69" s="4">
        <f t="shared" si="15"/>
        <v>0.6804836257174497</v>
      </c>
      <c r="R69" s="4">
        <f t="shared" si="15"/>
        <v>0.6600542494428496</v>
      </c>
      <c r="S69" s="4">
        <f t="shared" si="15"/>
        <v>0.6411736564985893</v>
      </c>
      <c r="T69" s="4">
        <f t="shared" si="15"/>
        <v>0.6209498242557294</v>
      </c>
      <c r="U69" s="4">
        <f t="shared" si="15"/>
        <v>0.5950178907401287</v>
      </c>
      <c r="V69" s="4">
        <f t="shared" si="15"/>
        <v>0.5573352374244491</v>
      </c>
      <c r="W69" s="4">
        <f t="shared" si="15"/>
        <v>0.4999765720201488</v>
      </c>
      <c r="X69" s="4">
        <f t="shared" si="15"/>
        <v>0.41292901126948856</v>
      </c>
      <c r="Y69" s="4">
        <f t="shared" si="15"/>
        <v>0.2838871637375302</v>
      </c>
      <c r="Z69" s="4">
        <f t="shared" si="15"/>
        <v>0.09804821260412844</v>
      </c>
      <c r="AA69" s="4">
        <f t="shared" si="15"/>
        <v>0</v>
      </c>
      <c r="AB69" s="4">
        <f t="shared" si="15"/>
        <v>0</v>
      </c>
      <c r="AC69" s="4">
        <f t="shared" si="15"/>
        <v>0</v>
      </c>
      <c r="AD69" s="4">
        <f t="shared" si="15"/>
        <v>0</v>
      </c>
      <c r="AE69" s="4">
        <f t="shared" si="15"/>
        <v>0</v>
      </c>
      <c r="AF69" s="4">
        <f t="shared" si="15"/>
        <v>0</v>
      </c>
      <c r="AG69" s="4">
        <f t="shared" si="15"/>
        <v>0</v>
      </c>
      <c r="AH69" s="4">
        <f t="shared" si="15"/>
        <v>0</v>
      </c>
      <c r="AI69" s="4">
        <f t="shared" si="15"/>
        <v>0</v>
      </c>
      <c r="AJ69" s="4">
        <f t="shared" si="15"/>
        <v>0</v>
      </c>
      <c r="AK69" s="4">
        <f t="shared" si="15"/>
        <v>0</v>
      </c>
      <c r="AL69" s="3">
        <f t="shared" si="15"/>
        <v>0</v>
      </c>
    </row>
    <row r="70" ht="13.5" thickBot="1"/>
    <row r="71" spans="1:38" ht="13.5" thickBot="1">
      <c r="A71" s="2">
        <v>9</v>
      </c>
      <c r="B71" s="14" t="s">
        <v>8</v>
      </c>
      <c r="C71" s="4">
        <f>IF($C61+$D61*C63+$E61*C64+$F61*C65+$G61*C66+$H61*C67&gt;0,$C61+$D61*C63+$E61*C64+$F61*C65+$G61*C66+$H61*C67,0)</f>
        <v>0.99902281202195</v>
      </c>
      <c r="D71" s="4">
        <f aca="true" t="shared" si="16" ref="D71:AL71">IF($C61+$D61*D63+$E61*D64+$F61*D65+$G61*D66+$H61*D67&gt;0,$C61+$D61*D63+$E61*D64+$F61*D65+$G61*D66+$H61*D67,0)</f>
        <v>0.9822168140339185</v>
      </c>
      <c r="E71" s="4">
        <f t="shared" si="16"/>
        <v>0.9562855001646011</v>
      </c>
      <c r="F71" s="4">
        <f t="shared" si="16"/>
        <v>0.9049144247473089</v>
      </c>
      <c r="G71" s="4">
        <f t="shared" si="16"/>
        <v>0.833617347233678</v>
      </c>
      <c r="H71" s="4">
        <f t="shared" si="16"/>
        <v>0.7586313012786674</v>
      </c>
      <c r="I71" s="4">
        <f t="shared" si="16"/>
        <v>0.6958116638255565</v>
      </c>
      <c r="J71" s="4">
        <f t="shared" si="16"/>
        <v>0.6495272241909411</v>
      </c>
      <c r="K71" s="4">
        <f t="shared" si="16"/>
        <v>0.6015552531497317</v>
      </c>
      <c r="L71" s="4">
        <f t="shared" si="16"/>
        <v>0.49997657202015144</v>
      </c>
      <c r="M71" s="4">
        <f t="shared" si="16"/>
        <v>0.2480706217487274</v>
      </c>
      <c r="N71" s="4">
        <f t="shared" si="16"/>
        <v>0</v>
      </c>
      <c r="O71" s="4">
        <f t="shared" si="16"/>
        <v>0</v>
      </c>
      <c r="P71" s="4">
        <f t="shared" si="16"/>
        <v>0</v>
      </c>
      <c r="Q71" s="4">
        <f t="shared" si="16"/>
        <v>0</v>
      </c>
      <c r="R71" s="4">
        <f t="shared" si="16"/>
        <v>0</v>
      </c>
      <c r="S71" s="4">
        <f t="shared" si="16"/>
        <v>0</v>
      </c>
      <c r="T71" s="4">
        <f t="shared" si="16"/>
        <v>0</v>
      </c>
      <c r="U71" s="4">
        <f t="shared" si="16"/>
        <v>0</v>
      </c>
      <c r="V71" s="4">
        <f t="shared" si="16"/>
        <v>0</v>
      </c>
      <c r="W71" s="4">
        <f t="shared" si="16"/>
        <v>0</v>
      </c>
      <c r="X71" s="4">
        <f t="shared" si="16"/>
        <v>0</v>
      </c>
      <c r="Y71" s="4">
        <f t="shared" si="16"/>
        <v>0</v>
      </c>
      <c r="Z71" s="4">
        <f t="shared" si="16"/>
        <v>0</v>
      </c>
      <c r="AA71" s="4">
        <f t="shared" si="16"/>
        <v>0</v>
      </c>
      <c r="AB71" s="4">
        <f t="shared" si="16"/>
        <v>0</v>
      </c>
      <c r="AC71" s="4">
        <f t="shared" si="16"/>
        <v>0</v>
      </c>
      <c r="AD71" s="4">
        <f t="shared" si="16"/>
        <v>0</v>
      </c>
      <c r="AE71" s="4">
        <f t="shared" si="16"/>
        <v>0</v>
      </c>
      <c r="AF71" s="4">
        <f t="shared" si="16"/>
        <v>0</v>
      </c>
      <c r="AG71" s="4">
        <f t="shared" si="16"/>
        <v>0</v>
      </c>
      <c r="AH71" s="4">
        <f t="shared" si="16"/>
        <v>0</v>
      </c>
      <c r="AI71" s="4">
        <f t="shared" si="16"/>
        <v>0</v>
      </c>
      <c r="AJ71" s="4">
        <f t="shared" si="16"/>
        <v>0</v>
      </c>
      <c r="AK71" s="4">
        <f t="shared" si="16"/>
        <v>0</v>
      </c>
      <c r="AL71" s="3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C21" sqref="C21:AL21"/>
    </sheetView>
  </sheetViews>
  <sheetFormatPr defaultColWidth="11.421875" defaultRowHeight="12.75"/>
  <cols>
    <col min="2" max="2" width="41.7109375" style="0" customWidth="1"/>
  </cols>
  <sheetData>
    <row r="1" spans="1:2" ht="13.5" thickBot="1">
      <c r="A1" s="2" t="s">
        <v>9</v>
      </c>
      <c r="B1" s="13"/>
    </row>
    <row r="2" spans="1:3" ht="13.5" thickBot="1">
      <c r="A2" s="2">
        <v>1</v>
      </c>
      <c r="B2" s="14" t="s">
        <v>2</v>
      </c>
      <c r="C2" s="3">
        <f>Feuil1!D5</f>
        <v>9000</v>
      </c>
    </row>
    <row r="3" spans="1:2" ht="13.5" thickBot="1">
      <c r="A3" s="2"/>
      <c r="B3" s="13"/>
    </row>
    <row r="4" spans="1:3" ht="13.5" thickBot="1">
      <c r="A4" s="2">
        <v>2</v>
      </c>
      <c r="B4" s="14" t="s">
        <v>1</v>
      </c>
      <c r="C4" s="3">
        <v>12000</v>
      </c>
    </row>
    <row r="5" spans="1:2" ht="13.5" thickBot="1">
      <c r="A5" s="2"/>
      <c r="B5" s="13"/>
    </row>
    <row r="6" spans="1:8" ht="13.5" thickBot="1">
      <c r="A6" s="2">
        <v>3</v>
      </c>
      <c r="B6" s="14" t="s">
        <v>4</v>
      </c>
      <c r="C6" s="4">
        <v>1</v>
      </c>
      <c r="D6" s="4">
        <f>C4/C2</f>
        <v>1.3333333333333333</v>
      </c>
      <c r="E6" s="4">
        <f>$D6*D6</f>
        <v>1.7777777777777777</v>
      </c>
      <c r="F6" s="4">
        <f>$D6*E6</f>
        <v>2.3703703703703702</v>
      </c>
      <c r="G6" s="4">
        <f>$D6*F6</f>
        <v>3.1604938271604937</v>
      </c>
      <c r="H6" s="3">
        <f>$D6*G6</f>
        <v>4.213991769547325</v>
      </c>
    </row>
    <row r="7" spans="1:2" ht="13.5" thickBot="1">
      <c r="A7" s="2"/>
      <c r="B7" s="13"/>
    </row>
    <row r="8" spans="1:8" ht="16.5" thickBot="1">
      <c r="A8" s="2">
        <v>4</v>
      </c>
      <c r="B8" s="14" t="s">
        <v>0</v>
      </c>
      <c r="C8" s="1">
        <v>8.61882657E-06</v>
      </c>
      <c r="D8" s="1">
        <v>-0.00029336916368</v>
      </c>
      <c r="E8" s="1">
        <v>0.00252839561475</v>
      </c>
      <c r="F8" s="1">
        <v>-0.00600819132662</v>
      </c>
      <c r="G8" s="1">
        <v>-0.00542538760336</v>
      </c>
      <c r="H8" s="1">
        <v>0.99967874882922</v>
      </c>
    </row>
    <row r="9" spans="1:8" ht="16.5" thickBot="1">
      <c r="A9" s="2"/>
      <c r="B9" s="13"/>
      <c r="C9" s="1"/>
      <c r="D9" s="1"/>
      <c r="E9" s="1"/>
      <c r="F9" s="1"/>
      <c r="G9" s="1"/>
      <c r="H9" s="1"/>
    </row>
    <row r="10" spans="1:8" ht="16.5" thickBot="1">
      <c r="A10" s="2">
        <v>5</v>
      </c>
      <c r="B10" s="14" t="s">
        <v>6</v>
      </c>
      <c r="C10" s="5">
        <f>H8</f>
        <v>0.99967874882922</v>
      </c>
      <c r="D10" s="5">
        <f>G8</f>
        <v>-0.00542538760336</v>
      </c>
      <c r="E10" s="5">
        <f>F8</f>
        <v>-0.00600819132662</v>
      </c>
      <c r="F10" s="5">
        <f>E8</f>
        <v>0.00252839561475</v>
      </c>
      <c r="G10" s="5">
        <f>D8</f>
        <v>-0.00029336916368</v>
      </c>
      <c r="H10" s="6">
        <f>C8</f>
        <v>8.61882657E-06</v>
      </c>
    </row>
    <row r="11" spans="1:2" ht="13.5" thickBot="1">
      <c r="A11" s="2"/>
      <c r="B11" s="13"/>
    </row>
    <row r="12" spans="1:8" ht="13.5" thickBot="1">
      <c r="A12" s="2">
        <v>6</v>
      </c>
      <c r="B12" s="14" t="s">
        <v>5</v>
      </c>
      <c r="C12" s="4">
        <f aca="true" t="shared" si="0" ref="C12:H12">C10*C6</f>
        <v>0.99967874882922</v>
      </c>
      <c r="D12" s="4">
        <f t="shared" si="0"/>
        <v>-0.007233850137813334</v>
      </c>
      <c r="E12" s="4">
        <f t="shared" si="0"/>
        <v>-0.010681229025102221</v>
      </c>
      <c r="F12" s="4">
        <f t="shared" si="0"/>
        <v>0.0059932340497777774</v>
      </c>
      <c r="G12" s="4">
        <f t="shared" si="0"/>
        <v>-0.0009271914308898765</v>
      </c>
      <c r="H12" s="3">
        <f t="shared" si="0"/>
        <v>3.63196642291358E-05</v>
      </c>
    </row>
    <row r="13" spans="1:2" ht="13.5" thickBot="1">
      <c r="A13" s="2"/>
      <c r="B13" s="13"/>
    </row>
    <row r="14" spans="1:38" ht="12.75">
      <c r="A14" s="2">
        <v>7</v>
      </c>
      <c r="B14" s="15" t="s">
        <v>3</v>
      </c>
      <c r="C14" s="7">
        <v>0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  <c r="AI14" s="7">
        <v>32</v>
      </c>
      <c r="AJ14" s="7">
        <v>33</v>
      </c>
      <c r="AK14" s="7">
        <v>34</v>
      </c>
      <c r="AL14" s="8">
        <v>35</v>
      </c>
    </row>
    <row r="15" spans="1:38" ht="12.75">
      <c r="A15" s="2"/>
      <c r="B15" s="16"/>
      <c r="C15" s="9">
        <f>C$14*C14</f>
        <v>0</v>
      </c>
      <c r="D15" s="9">
        <f aca="true" t="shared" si="1" ref="D15:AL18">D$14*D14</f>
        <v>1</v>
      </c>
      <c r="E15" s="9">
        <f t="shared" si="1"/>
        <v>4</v>
      </c>
      <c r="F15" s="9">
        <f t="shared" si="1"/>
        <v>9</v>
      </c>
      <c r="G15" s="9">
        <f t="shared" si="1"/>
        <v>16</v>
      </c>
      <c r="H15" s="9">
        <f t="shared" si="1"/>
        <v>25</v>
      </c>
      <c r="I15" s="9">
        <f t="shared" si="1"/>
        <v>36</v>
      </c>
      <c r="J15" s="9">
        <f t="shared" si="1"/>
        <v>49</v>
      </c>
      <c r="K15" s="9">
        <f t="shared" si="1"/>
        <v>64</v>
      </c>
      <c r="L15" s="9">
        <f t="shared" si="1"/>
        <v>81</v>
      </c>
      <c r="M15" s="9">
        <f t="shared" si="1"/>
        <v>100</v>
      </c>
      <c r="N15" s="9">
        <f t="shared" si="1"/>
        <v>121</v>
      </c>
      <c r="O15" s="9">
        <f t="shared" si="1"/>
        <v>144</v>
      </c>
      <c r="P15" s="9">
        <f t="shared" si="1"/>
        <v>169</v>
      </c>
      <c r="Q15" s="9">
        <f t="shared" si="1"/>
        <v>196</v>
      </c>
      <c r="R15" s="9">
        <f t="shared" si="1"/>
        <v>225</v>
      </c>
      <c r="S15" s="9">
        <f t="shared" si="1"/>
        <v>256</v>
      </c>
      <c r="T15" s="9">
        <f t="shared" si="1"/>
        <v>289</v>
      </c>
      <c r="U15" s="9">
        <f t="shared" si="1"/>
        <v>324</v>
      </c>
      <c r="V15" s="9">
        <f t="shared" si="1"/>
        <v>361</v>
      </c>
      <c r="W15" s="9">
        <f t="shared" si="1"/>
        <v>400</v>
      </c>
      <c r="X15" s="9">
        <f t="shared" si="1"/>
        <v>441</v>
      </c>
      <c r="Y15" s="9">
        <f t="shared" si="1"/>
        <v>484</v>
      </c>
      <c r="Z15" s="9">
        <f t="shared" si="1"/>
        <v>529</v>
      </c>
      <c r="AA15" s="9">
        <f t="shared" si="1"/>
        <v>576</v>
      </c>
      <c r="AB15" s="9">
        <f t="shared" si="1"/>
        <v>625</v>
      </c>
      <c r="AC15" s="9">
        <f t="shared" si="1"/>
        <v>676</v>
      </c>
      <c r="AD15" s="9">
        <f t="shared" si="1"/>
        <v>729</v>
      </c>
      <c r="AE15" s="9">
        <f t="shared" si="1"/>
        <v>784</v>
      </c>
      <c r="AF15" s="9">
        <f t="shared" si="1"/>
        <v>841</v>
      </c>
      <c r="AG15" s="9">
        <f t="shared" si="1"/>
        <v>900</v>
      </c>
      <c r="AH15" s="9">
        <f t="shared" si="1"/>
        <v>961</v>
      </c>
      <c r="AI15" s="9">
        <f t="shared" si="1"/>
        <v>1024</v>
      </c>
      <c r="AJ15" s="9">
        <f t="shared" si="1"/>
        <v>1089</v>
      </c>
      <c r="AK15" s="9">
        <f t="shared" si="1"/>
        <v>1156</v>
      </c>
      <c r="AL15" s="10">
        <f t="shared" si="1"/>
        <v>1225</v>
      </c>
    </row>
    <row r="16" spans="1:38" ht="12.75">
      <c r="A16" s="2"/>
      <c r="B16" s="16"/>
      <c r="C16" s="9">
        <f>C$14*C15</f>
        <v>0</v>
      </c>
      <c r="D16" s="9">
        <f t="shared" si="1"/>
        <v>1</v>
      </c>
      <c r="E16" s="9">
        <f t="shared" si="1"/>
        <v>8</v>
      </c>
      <c r="F16" s="9">
        <f t="shared" si="1"/>
        <v>27</v>
      </c>
      <c r="G16" s="9">
        <f t="shared" si="1"/>
        <v>64</v>
      </c>
      <c r="H16" s="9">
        <f t="shared" si="1"/>
        <v>125</v>
      </c>
      <c r="I16" s="9">
        <f t="shared" si="1"/>
        <v>216</v>
      </c>
      <c r="J16" s="9">
        <f t="shared" si="1"/>
        <v>343</v>
      </c>
      <c r="K16" s="9">
        <f t="shared" si="1"/>
        <v>512</v>
      </c>
      <c r="L16" s="9">
        <f t="shared" si="1"/>
        <v>729</v>
      </c>
      <c r="M16" s="9">
        <f t="shared" si="1"/>
        <v>1000</v>
      </c>
      <c r="N16" s="9">
        <f t="shared" si="1"/>
        <v>1331</v>
      </c>
      <c r="O16" s="9">
        <f t="shared" si="1"/>
        <v>1728</v>
      </c>
      <c r="P16" s="9">
        <f t="shared" si="1"/>
        <v>2197</v>
      </c>
      <c r="Q16" s="9">
        <f t="shared" si="1"/>
        <v>2744</v>
      </c>
      <c r="R16" s="9">
        <f t="shared" si="1"/>
        <v>3375</v>
      </c>
      <c r="S16" s="9">
        <f t="shared" si="1"/>
        <v>4096</v>
      </c>
      <c r="T16" s="9">
        <f t="shared" si="1"/>
        <v>4913</v>
      </c>
      <c r="U16" s="9">
        <f t="shared" si="1"/>
        <v>5832</v>
      </c>
      <c r="V16" s="9">
        <f t="shared" si="1"/>
        <v>6859</v>
      </c>
      <c r="W16" s="9">
        <f t="shared" si="1"/>
        <v>8000</v>
      </c>
      <c r="X16" s="9">
        <f t="shared" si="1"/>
        <v>9261</v>
      </c>
      <c r="Y16" s="9">
        <f t="shared" si="1"/>
        <v>10648</v>
      </c>
      <c r="Z16" s="9">
        <f t="shared" si="1"/>
        <v>12167</v>
      </c>
      <c r="AA16" s="9">
        <f t="shared" si="1"/>
        <v>13824</v>
      </c>
      <c r="AB16" s="9">
        <f t="shared" si="1"/>
        <v>15625</v>
      </c>
      <c r="AC16" s="9">
        <f t="shared" si="1"/>
        <v>17576</v>
      </c>
      <c r="AD16" s="9">
        <f t="shared" si="1"/>
        <v>19683</v>
      </c>
      <c r="AE16" s="9">
        <f t="shared" si="1"/>
        <v>21952</v>
      </c>
      <c r="AF16" s="9">
        <f t="shared" si="1"/>
        <v>24389</v>
      </c>
      <c r="AG16" s="9">
        <f t="shared" si="1"/>
        <v>27000</v>
      </c>
      <c r="AH16" s="9">
        <f t="shared" si="1"/>
        <v>29791</v>
      </c>
      <c r="AI16" s="9">
        <f t="shared" si="1"/>
        <v>32768</v>
      </c>
      <c r="AJ16" s="9">
        <f t="shared" si="1"/>
        <v>35937</v>
      </c>
      <c r="AK16" s="9">
        <f t="shared" si="1"/>
        <v>39304</v>
      </c>
      <c r="AL16" s="10">
        <f t="shared" si="1"/>
        <v>42875</v>
      </c>
    </row>
    <row r="17" spans="1:38" ht="12.75">
      <c r="A17" s="2"/>
      <c r="B17" s="16"/>
      <c r="C17" s="9">
        <f>C$14*C16</f>
        <v>0</v>
      </c>
      <c r="D17" s="9">
        <f t="shared" si="1"/>
        <v>1</v>
      </c>
      <c r="E17" s="9">
        <f t="shared" si="1"/>
        <v>16</v>
      </c>
      <c r="F17" s="9">
        <f t="shared" si="1"/>
        <v>81</v>
      </c>
      <c r="G17" s="9">
        <f t="shared" si="1"/>
        <v>256</v>
      </c>
      <c r="H17" s="9">
        <f t="shared" si="1"/>
        <v>625</v>
      </c>
      <c r="I17" s="9">
        <f t="shared" si="1"/>
        <v>1296</v>
      </c>
      <c r="J17" s="9">
        <f t="shared" si="1"/>
        <v>2401</v>
      </c>
      <c r="K17" s="9">
        <f t="shared" si="1"/>
        <v>4096</v>
      </c>
      <c r="L17" s="9">
        <f t="shared" si="1"/>
        <v>6561</v>
      </c>
      <c r="M17" s="9">
        <f t="shared" si="1"/>
        <v>10000</v>
      </c>
      <c r="N17" s="9">
        <f t="shared" si="1"/>
        <v>14641</v>
      </c>
      <c r="O17" s="9">
        <f t="shared" si="1"/>
        <v>20736</v>
      </c>
      <c r="P17" s="9">
        <f t="shared" si="1"/>
        <v>28561</v>
      </c>
      <c r="Q17" s="9">
        <f t="shared" si="1"/>
        <v>38416</v>
      </c>
      <c r="R17" s="9">
        <f t="shared" si="1"/>
        <v>50625</v>
      </c>
      <c r="S17" s="9">
        <f t="shared" si="1"/>
        <v>65536</v>
      </c>
      <c r="T17" s="9">
        <f t="shared" si="1"/>
        <v>83521</v>
      </c>
      <c r="U17" s="9">
        <f t="shared" si="1"/>
        <v>104976</v>
      </c>
      <c r="V17" s="9">
        <f t="shared" si="1"/>
        <v>130321</v>
      </c>
      <c r="W17" s="9">
        <f t="shared" si="1"/>
        <v>160000</v>
      </c>
      <c r="X17" s="9">
        <f t="shared" si="1"/>
        <v>194481</v>
      </c>
      <c r="Y17" s="9">
        <f t="shared" si="1"/>
        <v>234256</v>
      </c>
      <c r="Z17" s="9">
        <f t="shared" si="1"/>
        <v>279841</v>
      </c>
      <c r="AA17" s="9">
        <f t="shared" si="1"/>
        <v>331776</v>
      </c>
      <c r="AB17" s="9">
        <f t="shared" si="1"/>
        <v>390625</v>
      </c>
      <c r="AC17" s="9">
        <f t="shared" si="1"/>
        <v>456976</v>
      </c>
      <c r="AD17" s="9">
        <f t="shared" si="1"/>
        <v>531441</v>
      </c>
      <c r="AE17" s="9">
        <f t="shared" si="1"/>
        <v>614656</v>
      </c>
      <c r="AF17" s="9">
        <f t="shared" si="1"/>
        <v>707281</v>
      </c>
      <c r="AG17" s="9">
        <f t="shared" si="1"/>
        <v>810000</v>
      </c>
      <c r="AH17" s="9">
        <f t="shared" si="1"/>
        <v>923521</v>
      </c>
      <c r="AI17" s="9">
        <f t="shared" si="1"/>
        <v>1048576</v>
      </c>
      <c r="AJ17" s="9">
        <f t="shared" si="1"/>
        <v>1185921</v>
      </c>
      <c r="AK17" s="9">
        <f t="shared" si="1"/>
        <v>1336336</v>
      </c>
      <c r="AL17" s="10">
        <f t="shared" si="1"/>
        <v>1500625</v>
      </c>
    </row>
    <row r="18" spans="1:38" ht="13.5" thickBot="1">
      <c r="A18" s="2"/>
      <c r="B18" s="17"/>
      <c r="C18" s="11">
        <f>C$14*C17</f>
        <v>0</v>
      </c>
      <c r="D18" s="11">
        <f t="shared" si="1"/>
        <v>1</v>
      </c>
      <c r="E18" s="11">
        <f t="shared" si="1"/>
        <v>32</v>
      </c>
      <c r="F18" s="11">
        <f t="shared" si="1"/>
        <v>243</v>
      </c>
      <c r="G18" s="11">
        <f t="shared" si="1"/>
        <v>1024</v>
      </c>
      <c r="H18" s="11">
        <f t="shared" si="1"/>
        <v>3125</v>
      </c>
      <c r="I18" s="11">
        <f t="shared" si="1"/>
        <v>7776</v>
      </c>
      <c r="J18" s="11">
        <f t="shared" si="1"/>
        <v>16807</v>
      </c>
      <c r="K18" s="11">
        <f t="shared" si="1"/>
        <v>32768</v>
      </c>
      <c r="L18" s="11">
        <f t="shared" si="1"/>
        <v>59049</v>
      </c>
      <c r="M18" s="11">
        <f t="shared" si="1"/>
        <v>100000</v>
      </c>
      <c r="N18" s="11">
        <f t="shared" si="1"/>
        <v>161051</v>
      </c>
      <c r="O18" s="11">
        <f t="shared" si="1"/>
        <v>248832</v>
      </c>
      <c r="P18" s="11">
        <f t="shared" si="1"/>
        <v>371293</v>
      </c>
      <c r="Q18" s="11">
        <f t="shared" si="1"/>
        <v>537824</v>
      </c>
      <c r="R18" s="11">
        <f t="shared" si="1"/>
        <v>759375</v>
      </c>
      <c r="S18" s="11">
        <f t="shared" si="1"/>
        <v>1048576</v>
      </c>
      <c r="T18" s="11">
        <f t="shared" si="1"/>
        <v>1419857</v>
      </c>
      <c r="U18" s="11">
        <f t="shared" si="1"/>
        <v>1889568</v>
      </c>
      <c r="V18" s="11">
        <f t="shared" si="1"/>
        <v>2476099</v>
      </c>
      <c r="W18" s="11">
        <f t="shared" si="1"/>
        <v>3200000</v>
      </c>
      <c r="X18" s="11">
        <f t="shared" si="1"/>
        <v>4084101</v>
      </c>
      <c r="Y18" s="11">
        <f t="shared" si="1"/>
        <v>5153632</v>
      </c>
      <c r="Z18" s="11">
        <f t="shared" si="1"/>
        <v>6436343</v>
      </c>
      <c r="AA18" s="11">
        <f t="shared" si="1"/>
        <v>7962624</v>
      </c>
      <c r="AB18" s="11">
        <f t="shared" si="1"/>
        <v>9765625</v>
      </c>
      <c r="AC18" s="11">
        <f t="shared" si="1"/>
        <v>11881376</v>
      </c>
      <c r="AD18" s="11">
        <f t="shared" si="1"/>
        <v>14348907</v>
      </c>
      <c r="AE18" s="11">
        <f t="shared" si="1"/>
        <v>17210368</v>
      </c>
      <c r="AF18" s="11">
        <f t="shared" si="1"/>
        <v>20511149</v>
      </c>
      <c r="AG18" s="11">
        <f t="shared" si="1"/>
        <v>24300000</v>
      </c>
      <c r="AH18" s="11">
        <f t="shared" si="1"/>
        <v>28629151</v>
      </c>
      <c r="AI18" s="11">
        <f t="shared" si="1"/>
        <v>33554432</v>
      </c>
      <c r="AJ18" s="11">
        <f t="shared" si="1"/>
        <v>39135393</v>
      </c>
      <c r="AK18" s="11">
        <f t="shared" si="1"/>
        <v>45435424</v>
      </c>
      <c r="AL18" s="12">
        <f t="shared" si="1"/>
        <v>52521875</v>
      </c>
    </row>
    <row r="19" spans="1:38" ht="13.5" thickBot="1">
      <c r="A19" s="2"/>
      <c r="B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3.5" thickBot="1">
      <c r="A20" s="2">
        <v>8</v>
      </c>
      <c r="B20" s="14" t="s">
        <v>7</v>
      </c>
      <c r="C20" s="4">
        <f>IF($C10+$D10*C14+$E10*C15+$F10*C16+$G10*C17+$H10*C18&gt;0,$C10+$D10*C14+$E10*C15+$F10*C16+$G10*C17+$H10*C18,0)</f>
        <v>0.99967874882922</v>
      </c>
      <c r="D20" s="4">
        <f aca="true" t="shared" si="2" ref="D20:AL20">IF($C10+$D10*D14+$E10*D15+$F10*D16+$G10*D17+$H10*D18&gt;0,$C10+$D10*D14+$E10*D15+$F10*D16+$G10*D17+$H10*D18,0)</f>
        <v>0.9904888151768801</v>
      </c>
      <c r="E20" s="4">
        <f t="shared" si="2"/>
        <v>0.98060426906538</v>
      </c>
      <c r="F20" s="4">
        <f t="shared" si="2"/>
        <v>0.97592701827624</v>
      </c>
      <c r="G20" s="4">
        <f t="shared" si="2"/>
        <v>0.97738662903946</v>
      </c>
      <c r="H20" s="4">
        <f t="shared" si="2"/>
        <v>0.98197458522192</v>
      </c>
      <c r="I20" s="4">
        <f t="shared" si="2"/>
        <v>0.9837785475157801</v>
      </c>
      <c r="J20" s="4">
        <f t="shared" si="2"/>
        <v>0.9750166126268803</v>
      </c>
      <c r="K20" s="4">
        <f t="shared" si="2"/>
        <v>0.9470715724631403</v>
      </c>
      <c r="L20" s="4">
        <f t="shared" si="2"/>
        <v>0.8915251733229603</v>
      </c>
      <c r="M20" s="4">
        <f t="shared" si="2"/>
        <v>0.8011923750836204</v>
      </c>
      <c r="N20" s="4">
        <f t="shared" si="2"/>
        <v>0.671155610389681</v>
      </c>
      <c r="O20" s="4">
        <f t="shared" si="2"/>
        <v>0.4997990438413811</v>
      </c>
      <c r="P20" s="4">
        <f t="shared" si="2"/>
        <v>0.28984283118304077</v>
      </c>
      <c r="Q20" s="4">
        <f t="shared" si="2"/>
        <v>0.049377378491461954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0.5894857319093987</v>
      </c>
      <c r="Z20" s="4">
        <f t="shared" si="2"/>
        <v>1.8365549954918592</v>
      </c>
      <c r="AA20" s="4">
        <f t="shared" si="2"/>
        <v>3.656919869543472</v>
      </c>
      <c r="AB20" s="4">
        <f t="shared" si="2"/>
        <v>6.186004620232737</v>
      </c>
      <c r="AC20" s="4">
        <f t="shared" si="2"/>
        <v>9.577014874321392</v>
      </c>
      <c r="AD20" s="4">
        <f t="shared" si="2"/>
        <v>14.001971878352919</v>
      </c>
      <c r="AE20" s="4">
        <f t="shared" si="2"/>
        <v>19.652746757840788</v>
      </c>
      <c r="AF20" s="4">
        <f t="shared" si="2"/>
        <v>26.74209477645698</v>
      </c>
      <c r="AG20" s="4">
        <f t="shared" si="2"/>
        <v>35.50468959522047</v>
      </c>
      <c r="AH20" s="4">
        <f t="shared" si="2"/>
        <v>46.198157531685354</v>
      </c>
      <c r="AI20" s="4">
        <f t="shared" si="2"/>
        <v>59.10411181912946</v>
      </c>
      <c r="AJ20" s="4">
        <f t="shared" si="2"/>
        <v>74.5291868657427</v>
      </c>
      <c r="AK20" s="4">
        <f t="shared" si="2"/>
        <v>92.80607251381554</v>
      </c>
      <c r="AL20" s="4">
        <f t="shared" si="2"/>
        <v>114.29454829892723</v>
      </c>
    </row>
    <row r="21" spans="1:38" ht="12.75">
      <c r="A21" s="2"/>
      <c r="B21" s="24"/>
      <c r="C21" s="9">
        <f>C20</f>
        <v>0.99967874882922</v>
      </c>
      <c r="D21" s="9">
        <f>IF(C21+0.2&gt;D20,D20,0)</f>
        <v>0.9904888151768801</v>
      </c>
      <c r="E21" s="9">
        <f aca="true" t="shared" si="3" ref="E21:AL21">IF(D21+0.2&gt;E20,E20,0)</f>
        <v>0.98060426906538</v>
      </c>
      <c r="F21" s="9">
        <f t="shared" si="3"/>
        <v>0.97592701827624</v>
      </c>
      <c r="G21" s="9">
        <f t="shared" si="3"/>
        <v>0.97738662903946</v>
      </c>
      <c r="H21" s="9">
        <f t="shared" si="3"/>
        <v>0.98197458522192</v>
      </c>
      <c r="I21" s="9">
        <f t="shared" si="3"/>
        <v>0.9837785475157801</v>
      </c>
      <c r="J21" s="9">
        <f t="shared" si="3"/>
        <v>0.9750166126268803</v>
      </c>
      <c r="K21" s="9">
        <f t="shared" si="3"/>
        <v>0.9470715724631403</v>
      </c>
      <c r="L21" s="9">
        <f t="shared" si="3"/>
        <v>0.8915251733229603</v>
      </c>
      <c r="M21" s="9">
        <f t="shared" si="3"/>
        <v>0.8011923750836204</v>
      </c>
      <c r="N21" s="9">
        <f t="shared" si="3"/>
        <v>0.671155610389681</v>
      </c>
      <c r="O21" s="9">
        <f t="shared" si="3"/>
        <v>0.4997990438413811</v>
      </c>
      <c r="P21" s="9">
        <f t="shared" si="3"/>
        <v>0.28984283118304077</v>
      </c>
      <c r="Q21" s="9">
        <f t="shared" si="3"/>
        <v>0.049377378491461954</v>
      </c>
      <c r="R21" s="9">
        <f t="shared" si="3"/>
        <v>0</v>
      </c>
      <c r="S21" s="9">
        <f t="shared" si="3"/>
        <v>0</v>
      </c>
      <c r="T21" s="9">
        <f t="shared" si="3"/>
        <v>0</v>
      </c>
      <c r="U21" s="9">
        <f t="shared" si="3"/>
        <v>0</v>
      </c>
      <c r="V21" s="9">
        <f t="shared" si="3"/>
        <v>0</v>
      </c>
      <c r="W21" s="9">
        <f t="shared" si="3"/>
        <v>0</v>
      </c>
      <c r="X21" s="9">
        <f t="shared" si="3"/>
        <v>0</v>
      </c>
      <c r="Y21" s="9">
        <f t="shared" si="3"/>
        <v>0</v>
      </c>
      <c r="Z21" s="9">
        <f t="shared" si="3"/>
        <v>0</v>
      </c>
      <c r="AA21" s="9">
        <f t="shared" si="3"/>
        <v>0</v>
      </c>
      <c r="AB21" s="9">
        <f t="shared" si="3"/>
        <v>0</v>
      </c>
      <c r="AC21" s="9">
        <f t="shared" si="3"/>
        <v>0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0</v>
      </c>
      <c r="AJ21" s="9">
        <f t="shared" si="3"/>
        <v>0</v>
      </c>
      <c r="AK21" s="9">
        <f t="shared" si="3"/>
        <v>0</v>
      </c>
      <c r="AL21" s="9">
        <f t="shared" si="3"/>
        <v>0</v>
      </c>
    </row>
    <row r="22" spans="1:2" ht="13.5" thickBot="1">
      <c r="A22" s="2"/>
      <c r="B22" s="13"/>
    </row>
    <row r="23" spans="1:38" ht="13.5" thickBot="1">
      <c r="A23" s="2">
        <v>9</v>
      </c>
      <c r="B23" s="14" t="s">
        <v>8</v>
      </c>
      <c r="C23" s="4">
        <f>IF($C12+$D12*C14+$E12*C15+$F12*C16+$G12*C17+$H12*C18&gt;0,$C12+$D12*C14+$E12*C15+$F12*C16+$G12*C17+$H12*C18,0)</f>
        <v>0.99967874882922</v>
      </c>
      <c r="D23" s="4">
        <f aca="true" t="shared" si="4" ref="D23:AL23">IF(C23&lt;&gt;0,IF($C12+$D12*D14+$E12*D15+$F12*D16+$G12*D17+$H12*D18&gt;0,$C12+$D12*D14+$E12*D15+$F12*D16+$G12*D17+$H12*D18,0),0)</f>
        <v>0.9868660319494215</v>
      </c>
      <c r="E23" s="4">
        <f t="shared" si="4"/>
        <v>0.9767591712125011</v>
      </c>
      <c r="F23" s="4">
        <f t="shared" si="4"/>
        <v>0.97738662903946</v>
      </c>
      <c r="G23" s="4">
        <f t="shared" si="4"/>
        <v>0.9832409929249357</v>
      </c>
      <c r="H23" s="4">
        <f t="shared" si="4"/>
        <v>0.9796373351446965</v>
      </c>
      <c r="I23" s="4">
        <f t="shared" si="4"/>
        <v>0.9470715724631398</v>
      </c>
      <c r="J23" s="4">
        <f t="shared" si="4"/>
        <v>0.8655788258407876</v>
      </c>
      <c r="K23" s="4">
        <f t="shared" si="4"/>
        <v>0.7190917801417813</v>
      </c>
      <c r="L23" s="4">
        <f t="shared" si="4"/>
        <v>0.4997990438413811</v>
      </c>
      <c r="M23" s="4">
        <f t="shared" si="4"/>
        <v>0.21250350873345702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0</v>
      </c>
      <c r="AJ23" s="4">
        <f t="shared" si="4"/>
        <v>0</v>
      </c>
      <c r="AK23" s="4">
        <f t="shared" si="4"/>
        <v>0</v>
      </c>
      <c r="AL23" s="4">
        <f t="shared" si="4"/>
        <v>0</v>
      </c>
    </row>
    <row r="24" spans="1:38" ht="12.75">
      <c r="A24" s="2"/>
      <c r="B24" s="24"/>
      <c r="C24" s="9">
        <f>C23</f>
        <v>0.99967874882922</v>
      </c>
      <c r="D24" s="9">
        <f>IF(C24+0.2&gt;D23,D23,0)</f>
        <v>0.9868660319494215</v>
      </c>
      <c r="E24" s="9">
        <f aca="true" t="shared" si="5" ref="E24:AL24">IF(D24+0.2&gt;E23,E23,0)</f>
        <v>0.9767591712125011</v>
      </c>
      <c r="F24" s="9">
        <f t="shared" si="5"/>
        <v>0.97738662903946</v>
      </c>
      <c r="G24" s="9">
        <f t="shared" si="5"/>
        <v>0.9832409929249357</v>
      </c>
      <c r="H24" s="9">
        <f t="shared" si="5"/>
        <v>0.9796373351446965</v>
      </c>
      <c r="I24" s="9">
        <f t="shared" si="5"/>
        <v>0.9470715724631398</v>
      </c>
      <c r="J24" s="9">
        <f t="shared" si="5"/>
        <v>0.8655788258407876</v>
      </c>
      <c r="K24" s="9">
        <f t="shared" si="5"/>
        <v>0.7190917801417813</v>
      </c>
      <c r="L24" s="9">
        <f t="shared" si="5"/>
        <v>0.4997990438413811</v>
      </c>
      <c r="M24" s="9">
        <f t="shared" si="5"/>
        <v>0.21250350873345702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  <c r="V24" s="9">
        <f t="shared" si="5"/>
        <v>0</v>
      </c>
      <c r="W24" s="9">
        <f t="shared" si="5"/>
        <v>0</v>
      </c>
      <c r="X24" s="9">
        <f t="shared" si="5"/>
        <v>0</v>
      </c>
      <c r="Y24" s="9">
        <f t="shared" si="5"/>
        <v>0</v>
      </c>
      <c r="Z24" s="9">
        <f t="shared" si="5"/>
        <v>0</v>
      </c>
      <c r="AA24" s="9">
        <f t="shared" si="5"/>
        <v>0</v>
      </c>
      <c r="AB24" s="9">
        <f t="shared" si="5"/>
        <v>0</v>
      </c>
      <c r="AC24" s="9">
        <f t="shared" si="5"/>
        <v>0</v>
      </c>
      <c r="AD24" s="9">
        <f t="shared" si="5"/>
        <v>0</v>
      </c>
      <c r="AE24" s="9">
        <f t="shared" si="5"/>
        <v>0</v>
      </c>
      <c r="AF24" s="9">
        <f t="shared" si="5"/>
        <v>0</v>
      </c>
      <c r="AG24" s="9">
        <f t="shared" si="5"/>
        <v>0</v>
      </c>
      <c r="AH24" s="9">
        <f t="shared" si="5"/>
        <v>0</v>
      </c>
      <c r="AI24" s="9">
        <f t="shared" si="5"/>
        <v>0</v>
      </c>
      <c r="AJ24" s="9">
        <f t="shared" si="5"/>
        <v>0</v>
      </c>
      <c r="AK24" s="9">
        <f t="shared" si="5"/>
        <v>0</v>
      </c>
      <c r="AL24" s="9">
        <f t="shared" si="5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climat17</dc:creator>
  <cp:keywords/>
  <dc:description/>
  <cp:lastModifiedBy>Sylvie Rouche</cp:lastModifiedBy>
  <dcterms:created xsi:type="dcterms:W3CDTF">2007-10-29T11:13:34Z</dcterms:created>
  <dcterms:modified xsi:type="dcterms:W3CDTF">2019-05-14T08:48:09Z</dcterms:modified>
  <cp:category/>
  <cp:version/>
  <cp:contentType/>
  <cp:contentStatus/>
</cp:coreProperties>
</file>