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rouche\Desktop\energie+\fichiers_xls\"/>
    </mc:Choice>
  </mc:AlternateContent>
  <bookViews>
    <workbookView showSheetTabs="0" xWindow="0" yWindow="0" windowWidth="10800" windowHeight="11610"/>
    <workbookView visibility="hidden" xWindow="120" yWindow="135" windowWidth="28515" windowHeight="11055" activeTab="1"/>
    <workbookView visibility="hidden" xWindow="120" yWindow="135" windowWidth="28515" windowHeight="11055"/>
    <workbookView visibility="hidden" xWindow="120" yWindow="135" windowWidth="28515" windowHeight="11055"/>
    <workbookView visibility="hidden" xWindow="120" yWindow="135" windowWidth="28515" windowHeight="11055"/>
  </bookViews>
  <sheets>
    <sheet name="Feuil1" sheetId="1" r:id="rId1"/>
    <sheet name="Feuil2" sheetId="2" r:id="rId2"/>
    <sheet name="Feuil3" sheetId="3" r:id="rId3"/>
    <sheet name="Module1" sheetId="4" state="veryHidden" r:id="rId4"/>
    <sheet name="Module2" sheetId="5" state="veryHidden" r:id="rId5"/>
  </sheets>
  <definedNames>
    <definedName name="_xlnm.Print_Area" localSheetId="0">Feuil1!$A$1:$H$65</definedName>
  </definedNames>
  <calcPr calcId="152511"/>
</workbook>
</file>

<file path=xl/calcChain.xml><?xml version="1.0" encoding="utf-8"?>
<calcChain xmlns="http://schemas.openxmlformats.org/spreadsheetml/2006/main">
  <c r="E96" i="2" l="1"/>
  <c r="E95" i="2"/>
  <c r="E92" i="2"/>
  <c r="E91" i="2"/>
  <c r="E94" i="2"/>
  <c r="E93" i="2"/>
  <c r="A115" i="2"/>
  <c r="I18" i="2" l="1"/>
  <c r="I17" i="2" l="1"/>
  <c r="I19" i="2"/>
  <c r="C15" i="1" l="1"/>
  <c r="R2" i="2"/>
  <c r="P2" i="2" l="1"/>
  <c r="O2" i="2"/>
  <c r="D30" i="1" l="1"/>
  <c r="D15" i="1" l="1"/>
  <c r="E100" i="2" l="1"/>
  <c r="E111" i="2"/>
  <c r="E112" i="2"/>
  <c r="E110" i="2"/>
  <c r="E101" i="2"/>
  <c r="E99" i="2"/>
  <c r="E105" i="2"/>
  <c r="E104" i="2"/>
  <c r="E36" i="2"/>
  <c r="E9" i="2"/>
  <c r="E10" i="2"/>
  <c r="E8" i="2"/>
  <c r="D17" i="1"/>
  <c r="E83" i="2"/>
  <c r="E84" i="2"/>
  <c r="E85" i="2"/>
  <c r="E86" i="2"/>
  <c r="E87" i="2"/>
  <c r="E88" i="2"/>
  <c r="E82" i="2"/>
  <c r="E74" i="2"/>
  <c r="E75" i="2"/>
  <c r="E73" i="2"/>
  <c r="E70" i="2"/>
  <c r="E69" i="2"/>
  <c r="E68" i="2"/>
  <c r="E67" i="2"/>
  <c r="E66" i="2"/>
  <c r="E65" i="2"/>
  <c r="E64" i="2"/>
  <c r="E56" i="2"/>
  <c r="E57" i="2"/>
  <c r="E58" i="2"/>
  <c r="E55" i="2"/>
  <c r="E47" i="2"/>
  <c r="E48" i="2"/>
  <c r="E49" i="2"/>
  <c r="E46" i="2"/>
  <c r="E37" i="2"/>
  <c r="E38" i="2"/>
  <c r="E39" i="2"/>
  <c r="Q2" i="2" s="1"/>
  <c r="E40" i="2"/>
  <c r="E41" i="2"/>
  <c r="E42" i="2"/>
  <c r="E43" i="2"/>
  <c r="E35" i="2"/>
  <c r="E27" i="2"/>
  <c r="E28" i="2"/>
  <c r="E26" i="2"/>
  <c r="E15" i="2"/>
  <c r="E16" i="2"/>
  <c r="E14" i="2"/>
  <c r="E3" i="2"/>
  <c r="E4" i="2"/>
  <c r="E2" i="2"/>
  <c r="F45" i="1"/>
  <c r="F44" i="1"/>
  <c r="F43" i="1"/>
  <c r="F42" i="1"/>
  <c r="F41" i="1"/>
  <c r="D31" i="1" l="1"/>
  <c r="D32" i="1"/>
  <c r="D34" i="1" s="1"/>
</calcChain>
</file>

<file path=xl/sharedStrings.xml><?xml version="1.0" encoding="utf-8"?>
<sst xmlns="http://schemas.openxmlformats.org/spreadsheetml/2006/main" count="120" uniqueCount="87">
  <si>
    <t>.....</t>
  </si>
  <si>
    <t>Prix de revient d'un système d'éclairage</t>
  </si>
  <si>
    <t>pour fournir 1 lm pendant 1 heure</t>
  </si>
  <si>
    <t>Encodez votre propre situation dans les cases bleues</t>
  </si>
  <si>
    <t>Nom du projet :</t>
  </si>
  <si>
    <t>Données nécessaires (remplissez les cases bleues)</t>
  </si>
  <si>
    <t>Type de lampe :</t>
  </si>
  <si>
    <t>Type de ballast :</t>
  </si>
  <si>
    <t>Puissance d'une lampe :</t>
  </si>
  <si>
    <t>W</t>
  </si>
  <si>
    <t>Prix d'une lampe :</t>
  </si>
  <si>
    <t>€</t>
  </si>
  <si>
    <t>€)</t>
  </si>
  <si>
    <t>Prix de la main d'œuvre de remplacement d'une lampe :</t>
  </si>
  <si>
    <t>Prix d'un luminaire (placement compris) :</t>
  </si>
  <si>
    <t>€ (sans lampe)</t>
  </si>
  <si>
    <t>Nombre de lampes par luminaire :</t>
  </si>
  <si>
    <t>lampes</t>
  </si>
  <si>
    <t>Rendement du luminaire :</t>
  </si>
  <si>
    <t>%</t>
  </si>
  <si>
    <t>Durée annuelle de fonctionnement :</t>
  </si>
  <si>
    <t>h/an</t>
  </si>
  <si>
    <t>Durée d'amortissement de l'installation :</t>
  </si>
  <si>
    <t>ans</t>
  </si>
  <si>
    <t>Prix de l'énergie :</t>
  </si>
  <si>
    <t>€/kWh</t>
  </si>
  <si>
    <t>(si vous ne connaissez pas le prix que vous payez par kWh, vous pouvez l'estimer grâce</t>
  </si>
  <si>
    <t>aux informations reprises dans la théorie "coût moyen du kWh électrique économisé")</t>
  </si>
  <si>
    <t>Calcul des coûts</t>
  </si>
  <si>
    <t>Investissement :</t>
  </si>
  <si>
    <t>€/lm</t>
  </si>
  <si>
    <t>Consommation électrique :</t>
  </si>
  <si>
    <t>Remplacement des lampes :</t>
  </si>
  <si>
    <t>Total</t>
  </si>
  <si>
    <t>Comparez différentes solutions : encodez dans le tableau suivant les différentes valeurs calculées</t>
  </si>
  <si>
    <t>La première ligne correspond à l'installation de référence</t>
  </si>
  <si>
    <t>Type d'installation</t>
  </si>
  <si>
    <t>Coût total calculé</t>
  </si>
  <si>
    <t xml:space="preserve">Coût par rapport </t>
  </si>
  <si>
    <t>au cas 1.</t>
  </si>
  <si>
    <t>1.</t>
  </si>
  <si>
    <t>fluo 2x58W et ballast électronique</t>
  </si>
  <si>
    <t>c€/lm</t>
  </si>
  <si>
    <t>2.</t>
  </si>
  <si>
    <t>Iodures métalliques 1x250W</t>
  </si>
  <si>
    <t>3.</t>
  </si>
  <si>
    <t>Sodium haute pression 1x250W</t>
  </si>
  <si>
    <t>4.</t>
  </si>
  <si>
    <t>Iodures métalliques 1x400W</t>
  </si>
  <si>
    <t>5.</t>
  </si>
  <si>
    <t>Sodium haute pression 1x400W</t>
  </si>
  <si>
    <t>type de lampe</t>
  </si>
  <si>
    <t>ballast</t>
  </si>
  <si>
    <t>puissance</t>
  </si>
  <si>
    <t>lm</t>
  </si>
  <si>
    <t>lm/w (avecB)</t>
  </si>
  <si>
    <t>durée vie</t>
  </si>
  <si>
    <t>Nom des lampes</t>
  </si>
  <si>
    <t>cellule liée</t>
  </si>
  <si>
    <t>lm choisi</t>
  </si>
  <si>
    <t>durée de vie choisie</t>
  </si>
  <si>
    <t>BC</t>
  </si>
  <si>
    <t>Tube fluorescent T5</t>
  </si>
  <si>
    <t>Fluocompacte</t>
  </si>
  <si>
    <t>Incandescence</t>
  </si>
  <si>
    <t>Sodium HP standard</t>
  </si>
  <si>
    <t>Sodium HP confort</t>
  </si>
  <si>
    <t>Mercure HP</t>
  </si>
  <si>
    <t>Halogénures métalliques</t>
  </si>
  <si>
    <t>Nom des ballasts</t>
  </si>
  <si>
    <t>BE</t>
  </si>
  <si>
    <t>puissance l+p</t>
  </si>
  <si>
    <t>prix brut</t>
  </si>
  <si>
    <t>prix net choisi</t>
  </si>
  <si>
    <t>(prix net par défaut :</t>
  </si>
  <si>
    <t>rendement lumineux choisi</t>
  </si>
  <si>
    <t>A2</t>
  </si>
  <si>
    <t>B1</t>
  </si>
  <si>
    <t>à 25°C</t>
  </si>
  <si>
    <t>à 35°C</t>
  </si>
  <si>
    <t>Tube fluorescent T8 à longue durée</t>
  </si>
  <si>
    <t>Downlights LED</t>
  </si>
  <si>
    <t>Tube LED</t>
  </si>
  <si>
    <t>Tube fluorescent T8 type 830/840</t>
  </si>
  <si>
    <t>Downligths LED</t>
  </si>
  <si>
    <t>Downligths LED haute efficacité</t>
  </si>
  <si>
    <t>Downlights LED haute efficacité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</si>
</sst>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3" borderId="1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/>
    <xf numFmtId="0" fontId="6" fillId="3" borderId="2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5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0" xfId="0" applyFont="1" applyFill="1" applyBorder="1"/>
    <xf numFmtId="2" fontId="7" fillId="4" borderId="2" xfId="0" applyNumberFormat="1" applyFont="1" applyFill="1" applyBorder="1" applyAlignment="1">
      <alignment horizontal="center"/>
    </xf>
    <xf numFmtId="0" fontId="0" fillId="4" borderId="3" xfId="0" applyFill="1" applyBorder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6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13" fillId="0" borderId="0" xfId="0" applyFont="1"/>
    <xf numFmtId="0" fontId="0" fillId="0" borderId="0" xfId="0" applyFill="1" applyAlignment="1">
      <alignment horizontal="right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/>
              <a:t>Coût total des solutions envisagées</a:t>
            </a:r>
          </a:p>
        </c:rich>
      </c:tx>
      <c:layout>
        <c:manualLayout>
          <c:xMode val="edge"/>
          <c:yMode val="edge"/>
          <c:x val="0.31942215088282527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7656500802568"/>
          <c:y val="0.18014705882352941"/>
          <c:w val="0.63402889245585914"/>
          <c:h val="0.588235294117646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Feuil1!$C$41:$C$45</c:f>
              <c:strCache>
                <c:ptCount val="5"/>
                <c:pt idx="0">
                  <c:v>fluo 2x58W et ballast électronique</c:v>
                </c:pt>
                <c:pt idx="1">
                  <c:v>Iodures métalliques 1x250W</c:v>
                </c:pt>
                <c:pt idx="2">
                  <c:v>Sodium haute pression 1x250W</c:v>
                </c:pt>
                <c:pt idx="3">
                  <c:v>Iodures métalliques 1x400W</c:v>
                </c:pt>
                <c:pt idx="4">
                  <c:v>Sodium haute pression 1x400W</c:v>
                </c:pt>
              </c:strCache>
            </c:strRef>
          </c:cat>
          <c:val>
            <c:numRef>
              <c:f>Feuil1!$D$41:$D$45</c:f>
              <c:numCache>
                <c:formatCode>0.00</c:formatCode>
                <c:ptCount val="5"/>
                <c:pt idx="0">
                  <c:v>5.7</c:v>
                </c:pt>
                <c:pt idx="1">
                  <c:v>6.6</c:v>
                </c:pt>
                <c:pt idx="2">
                  <c:v>4</c:v>
                </c:pt>
                <c:pt idx="3">
                  <c:v>4.2</c:v>
                </c:pt>
                <c:pt idx="4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685472"/>
        <c:axId val="602685080"/>
      </c:barChart>
      <c:catAx>
        <c:axId val="6026854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268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2685080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c€/lm</a:t>
                </a:r>
              </a:p>
            </c:rich>
          </c:tx>
          <c:layout>
            <c:manualLayout>
              <c:xMode val="edge"/>
              <c:yMode val="edge"/>
              <c:x val="0.59229534510433368"/>
              <c:y val="0.86764705882352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2685472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78" l="0.78740157499999996" r="0.78740157499999996" t="0.98425196899999978" header="0.49212598450000011" footer="0.49212598450000011"/>
    <c:pageSetup paperSize="9" orientation="landscape" horizontalDpi="355" verticalDpi="355"/>
  </c:printSettings>
  <c:userShapes r:id="rId1"/>
</c:chartSpace>
</file>

<file path=xl/ctrlProps/ctrlProp1.xml><?xml version="1.0" encoding="utf-8"?>
<formControlPr xmlns="http://schemas.microsoft.com/office/spreadsheetml/2009/9/main" objectType="Drop" dropLines="10" dropStyle="combo" dx="16" fmlaLink="Feuil2!$L$2" fmlaRange="Feuil2!$I$2:$I$13" sel="3" val="2"/>
</file>

<file path=xl/ctrlProps/ctrlProp2.xml><?xml version="1.0" encoding="utf-8"?>
<formControlPr xmlns="http://schemas.microsoft.com/office/spreadsheetml/2009/9/main" objectType="Drop" dropLines="3" dropStyle="combo" dx="16" fmlaLink="Feuil2!$L$17" fmlaRange="Feuil2!$I$17:$I$1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6</xdr:col>
      <xdr:colOff>428625</xdr:colOff>
      <xdr:row>63</xdr:row>
      <xdr:rowOff>0</xdr:rowOff>
    </xdr:to>
    <xdr:graphicFrame macro="">
      <xdr:nvGraphicFramePr>
        <xdr:cNvPr id="102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5</xdr:col>
          <xdr:colOff>228600</xdr:colOff>
          <xdr:row>10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5</xdr:col>
          <xdr:colOff>209550</xdr:colOff>
          <xdr:row>12</xdr:row>
          <xdr:rowOff>28575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0.49877</cdr:x>
      <cdr:y>0.49783</cdr:y>
    </cdr:from>
    <cdr:to>
      <cdr:x>0.52091</cdr:x>
      <cdr:y>0.56045</cdr:y>
    </cdr:to>
    <cdr:sp macro="" textlink="">
      <cdr:nvSpPr>
        <cdr:cNvPr id="2049" name="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665" y="1297701"/>
          <a:ext cx="131587" cy="162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BE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CR66"/>
  <sheetViews>
    <sheetView showGridLines="0" showRowColHeaders="0" tabSelected="1" showOutlineSymbols="0" zoomScaleNormal="100" workbookViewId="0">
      <selection activeCell="D17" sqref="D17"/>
    </sheetView>
    <sheetView workbookViewId="1">
      <selection activeCell="E15" sqref="E15"/>
    </sheetView>
    <sheetView tabSelected="1" workbookViewId="2">
      <selection activeCell="C16" sqref="C16"/>
    </sheetView>
    <sheetView tabSelected="1" zoomScaleNormal="100" workbookViewId="3">
      <selection activeCell="G36" sqref="G36"/>
    </sheetView>
    <sheetView tabSelected="1" zoomScaleNormal="100" workbookViewId="4">
      <selection activeCell="L42" sqref="L42"/>
    </sheetView>
  </sheetViews>
  <sheetFormatPr baseColWidth="10" defaultRowHeight="12.75" x14ac:dyDescent="0.2"/>
  <cols>
    <col min="1" max="1" width="3.5703125" customWidth="1"/>
    <col min="2" max="2" width="2.5703125" customWidth="1"/>
    <col min="3" max="3" width="49.28515625" customWidth="1"/>
    <col min="4" max="4" width="14.140625" customWidth="1"/>
    <col min="6" max="6" width="10.28515625" customWidth="1"/>
    <col min="7" max="7" width="6.7109375" customWidth="1"/>
    <col min="8" max="8" width="2.140625" customWidth="1"/>
    <col min="9" max="9" width="9" customWidth="1"/>
    <col min="10" max="10" width="4.28515625" customWidth="1"/>
  </cols>
  <sheetData>
    <row r="1" spans="1:96" ht="26.25" x14ac:dyDescent="0.4">
      <c r="A1" s="39" t="s">
        <v>0</v>
      </c>
      <c r="F1" s="27" t="s">
        <v>1</v>
      </c>
    </row>
    <row r="2" spans="1:96" ht="20.25" x14ac:dyDescent="0.3">
      <c r="E2" s="28" t="s">
        <v>2</v>
      </c>
    </row>
    <row r="4" spans="1:96" x14ac:dyDescent="0.2">
      <c r="C4" s="22"/>
      <c r="D4" s="21" t="s">
        <v>3</v>
      </c>
      <c r="E4" s="14"/>
      <c r="F4" s="12"/>
      <c r="G4" s="12"/>
      <c r="H4" s="23"/>
      <c r="I4" s="16"/>
      <c r="J4" s="16"/>
      <c r="K4" s="17"/>
      <c r="L4" s="17"/>
      <c r="M4" s="17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</row>
    <row r="5" spans="1:96" x14ac:dyDescent="0.2">
      <c r="C5" s="15"/>
      <c r="D5" s="15"/>
      <c r="E5" s="16"/>
      <c r="F5" s="15"/>
      <c r="G5" s="15"/>
      <c r="H5" s="15"/>
      <c r="I5" s="16"/>
      <c r="J5" s="16"/>
      <c r="K5" s="17"/>
      <c r="L5" s="17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</row>
    <row r="6" spans="1:96" x14ac:dyDescent="0.2">
      <c r="C6" s="19" t="s">
        <v>4</v>
      </c>
      <c r="D6" s="20"/>
      <c r="E6" s="13"/>
      <c r="F6" s="12"/>
      <c r="G6" s="12"/>
      <c r="H6" s="23"/>
      <c r="I6" s="16"/>
      <c r="J6" s="16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</row>
    <row r="8" spans="1:96" x14ac:dyDescent="0.2">
      <c r="C8" s="6" t="s">
        <v>5</v>
      </c>
      <c r="D8" s="7"/>
      <c r="E8" s="7"/>
      <c r="F8" s="7"/>
      <c r="G8" s="7"/>
      <c r="H8" s="7"/>
    </row>
    <row r="10" spans="1:96" x14ac:dyDescent="0.2">
      <c r="C10" t="s">
        <v>6</v>
      </c>
    </row>
    <row r="12" spans="1:96" x14ac:dyDescent="0.2">
      <c r="C12" t="s">
        <v>7</v>
      </c>
    </row>
    <row r="14" spans="1:96" x14ac:dyDescent="0.2">
      <c r="C14" t="s">
        <v>8</v>
      </c>
      <c r="D14" s="29">
        <v>35</v>
      </c>
      <c r="E14" t="s">
        <v>9</v>
      </c>
    </row>
    <row r="15" spans="1:96" x14ac:dyDescent="0.2">
      <c r="C15" s="52" t="str">
        <f>IF(Feuil2!L2&lt;3,IF(OR(D14=18,D14=36,D14=58)=TRUE,"","Veuillez entrer une valeur comprise entre:"),IF(Feuil2!L2=4,IF(OR(D14=10,D14=13,D14=18,D14=26)=TRUE,"","Veuillez entrer une valeur comprise entre:"),IF(Feuil2!L2=5,IF(OR(D14=40,D14=60,D14=75,D14=100)=TRUE,"","Veuillez entrer une valeur comprise entre:"),IF(Feuil2!L2=6,IF(OR(D14=50,D14=70,D14=100,D14=250,D14=400,D14=1000)=TRUE,"","Veuillez entrer une valeur comprise entre:"),IF(Feuil2!L2=7,IF(OR(D14=150,D14=250,D14=400)=TRUE,"","Veuillez entrer une valeur comprise entre:"),IF(Feuil2!L2=8,IF(OR(D14=50,D14=80,D14=125,D14=250,D14=400,D14=700,D14=1000)=TRUE,"","Veuillez entrer une valeur comprise entre:"),IF(Feuil2!L2=9,IF(OR(D14=70,D14=150,D14=250,D14=400,D14=1000,D14=2000)=TRUE,"","Veuillez entrer une valeur comprise entre:"),IF(Feuil2!L2=3,IF(OR(D14=14,D14=21,D14=24,D14=28,D14=35,D14=39,D14=49,D14=54,D14=80)=TRUE,"","Veuillez entrer une valeur comprise entre:"),IF(Feuil2!L2=10,IF(OR(D14=10,D14=35,D14=48)=TRUE,"","Veuillez entrer une valeur comprise entre:"),IF(Feuil2!L2=11,IF(OR(D14=15,D14=28)=TRUE,"","Veuillez entrer une valeur comprise entre:"),IF(Feuil2!L2=12,IF(OR(D14=11,D14=25,D14=32)=TRUE,"","Veuillez entrer une valeur comprise entre:"),"")))))))))))</f>
        <v/>
      </c>
      <c r="D15" s="11" t="str">
        <f>IF(Feuil2!L2&lt;3,"(18, 36 ou 58 W)",IF(Feuil2!L2=4,"(10, 13, 18 ou 26 W)",IF(Feuil2!L2=5,"(40, 60, 75 ou 100 W)",IF(Feuil2!L2=6,"(50, 70, 100, 150, 250, 400 ou 1000 W)",IF(Feuil2!L2=7,"(150, 250 ou 400 W)",IF(Feuil2!L2=8,"(50, 80, 125, 250, 400, 700 ou 1000 W)",IF(Feuil2!L2=9,"(70, 150, 250, 400, 1000 ou 2000 W)",IF(Feuil2!L2=3,"(14, 21, 24, 28, 35, 39, 49, 54 ou 80 W)",IF(Feuil2!L2=10,"(10, 35, ou 48 W)",IF(Feuil2!L2=11,"(15 ou 28 W)",IF(Feuil2!L2=12,"(11, 25 ou 32 W)","")))))))))))</f>
        <v>(14, 21, 24, 28, 35, 39, 49, 54 ou 80 W)</v>
      </c>
      <c r="E15" s="11"/>
    </row>
    <row r="16" spans="1:96" x14ac:dyDescent="0.2">
      <c r="C16" t="s">
        <v>10</v>
      </c>
      <c r="D16" s="30">
        <v>5.04</v>
      </c>
      <c r="E16" t="s">
        <v>11</v>
      </c>
    </row>
    <row r="17" spans="3:11" x14ac:dyDescent="0.2">
      <c r="C17" s="10" t="s">
        <v>74</v>
      </c>
      <c r="D17" s="49">
        <f>Feuil2!O2</f>
        <v>5.0375000000000005</v>
      </c>
      <c r="E17" t="s">
        <v>12</v>
      </c>
    </row>
    <row r="18" spans="3:11" x14ac:dyDescent="0.2">
      <c r="C18" s="11" t="s">
        <v>13</v>
      </c>
      <c r="D18" s="30">
        <v>0.57499999999999996</v>
      </c>
      <c r="E18" t="s">
        <v>11</v>
      </c>
    </row>
    <row r="19" spans="3:11" x14ac:dyDescent="0.2">
      <c r="C19" t="s">
        <v>14</v>
      </c>
      <c r="D19" s="30">
        <v>396</v>
      </c>
      <c r="E19" s="1" t="s">
        <v>15</v>
      </c>
    </row>
    <row r="20" spans="3:11" x14ac:dyDescent="0.2">
      <c r="C20" t="s">
        <v>16</v>
      </c>
      <c r="D20" s="30">
        <v>1</v>
      </c>
      <c r="E20" s="1" t="s">
        <v>17</v>
      </c>
    </row>
    <row r="21" spans="3:11" x14ac:dyDescent="0.2">
      <c r="C21" t="s">
        <v>18</v>
      </c>
      <c r="D21" s="30">
        <v>71</v>
      </c>
      <c r="E21" t="s">
        <v>19</v>
      </c>
    </row>
    <row r="22" spans="3:11" x14ac:dyDescent="0.2">
      <c r="C22" t="s">
        <v>20</v>
      </c>
      <c r="D22" s="30">
        <v>4000</v>
      </c>
      <c r="E22" t="s">
        <v>21</v>
      </c>
    </row>
    <row r="23" spans="3:11" x14ac:dyDescent="0.2">
      <c r="C23" t="s">
        <v>22</v>
      </c>
      <c r="D23" s="30">
        <v>15</v>
      </c>
      <c r="E23" t="s">
        <v>23</v>
      </c>
      <c r="J23" s="34"/>
      <c r="K23" s="34"/>
    </row>
    <row r="24" spans="3:11" x14ac:dyDescent="0.2">
      <c r="C24" t="s">
        <v>24</v>
      </c>
      <c r="D24" s="30">
        <v>0.11</v>
      </c>
      <c r="E24" t="s">
        <v>25</v>
      </c>
    </row>
    <row r="25" spans="3:11" x14ac:dyDescent="0.2">
      <c r="D25" s="40"/>
    </row>
    <row r="26" spans="3:11" x14ac:dyDescent="0.2">
      <c r="D26" s="41" t="s">
        <v>26</v>
      </c>
    </row>
    <row r="27" spans="3:11" x14ac:dyDescent="0.2">
      <c r="D27" s="41" t="s">
        <v>27</v>
      </c>
    </row>
    <row r="28" spans="3:11" x14ac:dyDescent="0.2">
      <c r="D28" s="2"/>
    </row>
    <row r="29" spans="3:11" x14ac:dyDescent="0.2">
      <c r="C29" s="6" t="s">
        <v>28</v>
      </c>
      <c r="D29" s="8"/>
      <c r="E29" s="6"/>
      <c r="F29" s="6"/>
      <c r="G29" s="7"/>
      <c r="H29" s="7"/>
    </row>
    <row r="30" spans="3:11" x14ac:dyDescent="0.2">
      <c r="C30" t="s">
        <v>29</v>
      </c>
      <c r="D30" s="9">
        <f>(D19+D16*Feuil1!D20)/(Feuil2!P2*Feuil1!D20*Feuil1!D21/100*Feuil1!D23*Feuil1!D22)*D23*D22</f>
        <v>0.17116517285531371</v>
      </c>
      <c r="E30" t="s">
        <v>30</v>
      </c>
    </row>
    <row r="31" spans="3:11" x14ac:dyDescent="0.2">
      <c r="C31" t="s">
        <v>31</v>
      </c>
      <c r="D31" s="9">
        <f>D24/(Feuil2!Q2*D21/100*1000)*D23*D22</f>
        <v>0.10985915492957747</v>
      </c>
      <c r="E31" t="s">
        <v>30</v>
      </c>
    </row>
    <row r="32" spans="3:11" x14ac:dyDescent="0.2">
      <c r="C32" t="s">
        <v>32</v>
      </c>
      <c r="D32" s="9">
        <f>IF((D23*D22/Feuil2!R2)-1&lt;0,0,((D23*D22/Feuil2!R2)-1)*(D16+D18)/(Feuil2!P2*Feuil1!D21/100*Feuil1!D23*Feuil1!D22)*D23*D22)</f>
        <v>3.5947503201024327E-3</v>
      </c>
      <c r="E32" t="s">
        <v>30</v>
      </c>
    </row>
    <row r="33" spans="2:8" ht="7.5" customHeight="1" x14ac:dyDescent="0.2">
      <c r="D33" s="9"/>
    </row>
    <row r="34" spans="2:8" ht="14.25" customHeight="1" x14ac:dyDescent="0.2">
      <c r="C34" s="35" t="s">
        <v>33</v>
      </c>
      <c r="D34" s="36">
        <f>SUM(D30:D32)</f>
        <v>0.28461907810499359</v>
      </c>
      <c r="E34" s="37" t="s">
        <v>30</v>
      </c>
    </row>
    <row r="36" spans="2:8" x14ac:dyDescent="0.2">
      <c r="C36" s="6" t="s">
        <v>34</v>
      </c>
      <c r="D36" s="6"/>
      <c r="E36" s="6"/>
      <c r="F36" s="6"/>
      <c r="G36" s="7"/>
      <c r="H36" s="7"/>
    </row>
    <row r="37" spans="2:8" x14ac:dyDescent="0.2">
      <c r="C37" t="s">
        <v>35</v>
      </c>
    </row>
    <row r="39" spans="2:8" x14ac:dyDescent="0.2">
      <c r="B39" s="24"/>
      <c r="C39" s="24" t="s">
        <v>36</v>
      </c>
      <c r="D39" s="24" t="s">
        <v>37</v>
      </c>
      <c r="E39" s="24"/>
      <c r="F39" s="25" t="s">
        <v>38</v>
      </c>
      <c r="G39" s="24"/>
    </row>
    <row r="40" spans="2:8" x14ac:dyDescent="0.2">
      <c r="B40" s="24"/>
      <c r="C40" s="24"/>
      <c r="D40" s="24"/>
      <c r="E40" s="24"/>
      <c r="F40" s="25" t="s">
        <v>39</v>
      </c>
      <c r="G40" s="24"/>
    </row>
    <row r="41" spans="2:8" x14ac:dyDescent="0.2">
      <c r="B41" s="31" t="s">
        <v>40</v>
      </c>
      <c r="C41" s="32" t="s">
        <v>41</v>
      </c>
      <c r="D41" s="33">
        <v>5.7</v>
      </c>
      <c r="E41" s="5" t="s">
        <v>42</v>
      </c>
      <c r="F41" s="26">
        <f>D41/D41*100</f>
        <v>100</v>
      </c>
      <c r="G41" s="5" t="s">
        <v>19</v>
      </c>
    </row>
    <row r="42" spans="2:8" x14ac:dyDescent="0.2">
      <c r="B42" s="31" t="s">
        <v>43</v>
      </c>
      <c r="C42" s="32" t="s">
        <v>44</v>
      </c>
      <c r="D42" s="33">
        <v>6.6</v>
      </c>
      <c r="E42" s="5" t="s">
        <v>42</v>
      </c>
      <c r="F42" s="26">
        <f>D42/D41*100</f>
        <v>115.78947368421051</v>
      </c>
      <c r="G42" s="5" t="s">
        <v>19</v>
      </c>
    </row>
    <row r="43" spans="2:8" x14ac:dyDescent="0.2">
      <c r="B43" s="31" t="s">
        <v>45</v>
      </c>
      <c r="C43" s="32" t="s">
        <v>46</v>
      </c>
      <c r="D43" s="33">
        <v>4</v>
      </c>
      <c r="E43" s="5" t="s">
        <v>42</v>
      </c>
      <c r="F43" s="26">
        <f>D43/D41*100</f>
        <v>70.175438596491219</v>
      </c>
      <c r="G43" s="5" t="s">
        <v>19</v>
      </c>
    </row>
    <row r="44" spans="2:8" x14ac:dyDescent="0.2">
      <c r="B44" s="31" t="s">
        <v>47</v>
      </c>
      <c r="C44" s="32" t="s">
        <v>48</v>
      </c>
      <c r="D44" s="33">
        <v>4.2</v>
      </c>
      <c r="E44" s="5" t="s">
        <v>42</v>
      </c>
      <c r="F44" s="26">
        <f>D44/D41*100</f>
        <v>73.68421052631578</v>
      </c>
      <c r="G44" s="5" t="s">
        <v>19</v>
      </c>
    </row>
    <row r="45" spans="2:8" ht="13.5" customHeight="1" x14ac:dyDescent="0.2">
      <c r="B45" s="31" t="s">
        <v>49</v>
      </c>
      <c r="C45" s="32" t="s">
        <v>50</v>
      </c>
      <c r="D45" s="33">
        <v>2.6</v>
      </c>
      <c r="E45" s="5" t="s">
        <v>42</v>
      </c>
      <c r="F45" s="26">
        <f>D45/D41*100</f>
        <v>45.614035087719294</v>
      </c>
      <c r="G45" s="5" t="s">
        <v>19</v>
      </c>
    </row>
    <row r="65" spans="3:5" x14ac:dyDescent="0.2">
      <c r="C65" s="42"/>
      <c r="D65" s="43"/>
      <c r="E65" s="38"/>
    </row>
    <row r="66" spans="3:5" x14ac:dyDescent="0.2">
      <c r="C66" s="43"/>
      <c r="D66" s="43"/>
    </row>
  </sheetData>
  <phoneticPr fontId="2" type="noConversion"/>
  <pageMargins left="0.78740157499999996" right="0.78740157499999996" top="0.984251969" bottom="0.984251969" header="0.4921259845" footer="0.4921259845"/>
  <pageSetup paperSize="9" scale="8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5</xdr:col>
                    <xdr:colOff>228600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5</xdr:col>
                    <xdr:colOff>209550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5"/>
  <sheetViews>
    <sheetView zoomScale="80" workbookViewId="0">
      <pane ySplit="1" topLeftCell="A74" activePane="bottomLeft" state="frozen"/>
      <selection pane="bottomLeft" activeCell="G93" sqref="G93"/>
    </sheetView>
    <sheetView tabSelected="1" workbookViewId="1">
      <selection activeCell="R6" sqref="R6"/>
    </sheetView>
    <sheetView workbookViewId="2"/>
    <sheetView workbookViewId="3"/>
    <sheetView workbookViewId="4"/>
  </sheetViews>
  <sheetFormatPr baseColWidth="10" defaultRowHeight="12.75" x14ac:dyDescent="0.2"/>
  <cols>
    <col min="1" max="1" width="30" customWidth="1"/>
    <col min="4" max="4" width="9.28515625" customWidth="1"/>
    <col min="5" max="5" width="15" style="48" customWidth="1"/>
    <col min="8" max="8" width="28.140625" customWidth="1"/>
    <col min="14" max="14" width="11.42578125" style="34"/>
    <col min="17" max="17" width="26.28515625" customWidth="1"/>
    <col min="18" max="18" width="18.5703125" customWidth="1"/>
  </cols>
  <sheetData>
    <row r="1" spans="1:18" x14ac:dyDescent="0.2">
      <c r="A1" s="3" t="s">
        <v>51</v>
      </c>
      <c r="B1" s="4" t="s">
        <v>52</v>
      </c>
      <c r="C1" s="4" t="s">
        <v>53</v>
      </c>
      <c r="D1" s="4" t="s">
        <v>54</v>
      </c>
      <c r="E1" s="46" t="s">
        <v>55</v>
      </c>
      <c r="F1" s="4" t="s">
        <v>56</v>
      </c>
      <c r="G1" s="4" t="s">
        <v>72</v>
      </c>
      <c r="H1" s="3" t="s">
        <v>71</v>
      </c>
      <c r="I1" s="3" t="s">
        <v>57</v>
      </c>
      <c r="J1" s="3"/>
      <c r="K1" s="3"/>
      <c r="L1" s="3" t="s">
        <v>58</v>
      </c>
      <c r="M1" s="3"/>
      <c r="N1" s="44" t="s">
        <v>53</v>
      </c>
      <c r="O1" s="3" t="s">
        <v>73</v>
      </c>
      <c r="P1" s="4" t="s">
        <v>59</v>
      </c>
      <c r="Q1" s="4" t="s">
        <v>75</v>
      </c>
      <c r="R1" s="4" t="s">
        <v>60</v>
      </c>
    </row>
    <row r="2" spans="1:18" x14ac:dyDescent="0.2">
      <c r="A2" t="s">
        <v>80</v>
      </c>
      <c r="B2" s="2" t="s">
        <v>61</v>
      </c>
      <c r="C2" s="2">
        <v>58</v>
      </c>
      <c r="D2" s="2">
        <v>5150</v>
      </c>
      <c r="E2" s="47">
        <f>D2/H2</f>
        <v>80.46875</v>
      </c>
      <c r="F2" s="2">
        <v>40000</v>
      </c>
      <c r="G2" s="2">
        <v>24.3</v>
      </c>
      <c r="H2" s="2">
        <v>64</v>
      </c>
      <c r="I2" t="s">
        <v>80</v>
      </c>
      <c r="L2">
        <v>3</v>
      </c>
      <c r="N2" s="45">
        <v>58</v>
      </c>
      <c r="O2" s="50">
        <f>IF(Feuil2!L2&lt;3,INDEX(Feuil2!A2:G34,MATCH(Feuil1!D14,Feuil2!N2:N34,0)+IF(AND(L2=1,L17=3)=TRUE,2*L17,12*((Feuil2!L2-1)*(Feuil2!L17-1))),7),IF(AND(Feuil2!L2&gt;2,Feuil2!L2&lt;6),INDEX(Feuil2!A35:G63,MATCH(Feuil1!D14,Feuil2!N35:N63,0),7),IF(Feuil2!L2=6,INDEX(Feuil2!A64:G70,MATCH(Feuil1!D14,Feuil2!N64:N70,0),7),IF(Feuil2!L2=7,INDEX(Feuil2!A73:G81,MATCH(Feuil1!D14,Feuil2!N73:N81,0),7),IF(Feuil2!L2=8,INDEX(Feuil2!A82:G90,MATCH(Feuil1!D14,Feuil2!N82:N90,0),7),IF(Feuil2!L2=9,INDEX(Feuil2!A91:G96,MATCH(Feuil1!D14,Feuil2!N91:N98,0),7),IF(Feuil2!L2=10,INDEX(Feuil2!A99:G102,MATCH(Feuil1!D14,Feuil2!N99:N101,0),7),IF(Feuil2!L2=11,INDEX(Feuil2!A104:G106,MATCH(Feuil1!D14,Feuil2!N104:N106,0),7),IF(Feuil2!L2=12,INDEX(Feuil2!A110:G113,MATCH(Feuil1!D14,Feuil2!N110:N113,0),7),"?")))))))))*0.65</f>
        <v>5.0375000000000005</v>
      </c>
      <c r="P2" s="2">
        <f>IF(Feuil2!L2&lt;3,INDEX(Feuil2!A2:G34,MATCH(Feuil1!D14,Feuil2!N2:N34,0)+IF(AND(L2=1,L17=3)=TRUE,2*L17,12*((Feuil2!L2-1)*(Feuil2!L17-1))),4),IF(AND(Feuil2!L2&gt;2,Feuil2!L2&lt;6),INDEX(Feuil2!A35:G63,MATCH(Feuil1!D14,Feuil2!N35:N63,0),4),IF(Feuil2!L2=6,INDEX(Feuil2!A64:G70,MATCH(Feuil1!D14,Feuil2!N64:N70,0),4),IF(Feuil2!L2=7,INDEX(Feuil2!A73:G81,MATCH(Feuil1!D14,Feuil2!N73:N81,0),4),IF(Feuil2!L2=8,INDEX(Feuil2!A82:G90,MATCH(Feuil1!D14,Feuil2!N82:N90,0),4),IF(Feuil2!L2=9,INDEX(Feuil2!A91:G96,MATCH(Feuil1!D14,Feuil2!N91:N98,0),4),IF(Feuil2!L2=10,INDEX(Feuil2!A99:G102,MATCH(Feuil1!D14,Feuil2!N99:N101,0),4),IF(Feuil2!L2=11,INDEX(Feuil2!A104:G106,MATCH(Feuil1!D14,Feuil2!N104:N106,0),4),IF(Feuil2!L2=12,INDEX(Feuil2!A110:G113,MATCH(Feuil1!D14,Feuil2!N110:N113,0),4),"?")))))))))</f>
        <v>3300</v>
      </c>
      <c r="Q2" s="47">
        <f>IF(Feuil2!L2&lt;3,INDEX(Feuil2!A2:G34,MATCH(Feuil1!D14,Feuil2!N2:N34,0)+IF(AND(L2=1,L17=3)=TRUE,2*L17,12*((Feuil2!L2-1)*(Feuil2!L17-1))),5),IF(AND(Feuil2!L2&gt;2,Feuil2!L2&lt;6),INDEX(Feuil2!A35:G63,MATCH(Feuil1!D14,Feuil2!N35:N63,0),5),IF(Feuil2!L2=6,INDEX(Feuil2!A64:G70,MATCH(Feuil1!D14,Feuil2!N64:N70,0),5),IF(Feuil2!L2=7,INDEX(Feuil2!A73:G81,MATCH(Feuil1!D14,Feuil2!N73:N81,0),5),IF(Feuil2!L2=8,INDEX(Feuil2!A82:G90,MATCH(Feuil1!D14,Feuil2!N82:N90,0),5),IF(Feuil2!L2=9,INDEX(Feuil2!A91:G96,MATCH(Feuil1!D14,Feuil2!N91:N98,0),5),IF(Feuil2!L2=10,INDEX(Feuil2!A99:G102,MATCH(Feuil1!D14,Feuil2!N99:N101,0),5),IF(Feuil2!L2=11,INDEX(Feuil2!A104:G106,MATCH(Feuil1!D14,Feuil2!N104:N106,0),5),IF(Feuil2!L2=12,INDEX(Feuil2!A110:G113,MATCH(Feuil1!D14,Feuil2!N110:N113,0),5),"?")))))))))</f>
        <v>84.615384615384613</v>
      </c>
      <c r="R2" s="2">
        <f>IF(Feuil2!L2&lt;3,INDEX(Feuil2!A2:G34,MATCH(Feuil1!D14,Feuil2!N2:N34,0)+IF(AND(L2=1,L17=3)=TRUE,2*L17,12*((Feuil2!L2-1)*(Feuil2!L17-1))),6),IF(AND(Feuil2!L2&gt;2,Feuil2!L2&lt;6),INDEX(Feuil2!A35:G63,MATCH(Feuil1!D14,Feuil2!N35:N63,0),6),IF(Feuil2!L2=6,INDEX(Feuil2!A64:G70,MATCH(Feuil1!D14,Feuil2!N64:N70,0),6),IF(Feuil2!L2=7,INDEX(Feuil2!A73:G81,MATCH(Feuil1!D14,Feuil2!N73:N81,0),6),IF(Feuil2!L2=8,INDEX(Feuil2!A82:G90,MATCH(Feuil1!D14,Feuil2!N82:N90,0),6),IF(Feuil2!L2=9,INDEX(Feuil2!A91:G96,MATCH(Feuil1!D14,Feuil2!N91:N98,0),6),IF(Feuil2!L2=10,INDEX(Feuil2!A99:G102,MATCH(Feuil1!D14,Feuil2!N99:N101,0),6),IF(Feuil2!L2=11,INDEX(Feuil2!A104:G106,MATCH(Feuil1!D14,Feuil2!N104:N106,0),6),IF(Feuil2!L2=12,INDEX(Feuil2!A110:G113,MATCH(Feuil1!D14,Feuil2!N110:N113,0),6),"?")))))))))</f>
        <v>24000</v>
      </c>
    </row>
    <row r="3" spans="1:18" x14ac:dyDescent="0.2">
      <c r="B3" s="2"/>
      <c r="C3" s="2">
        <v>36</v>
      </c>
      <c r="D3" s="2">
        <v>3250</v>
      </c>
      <c r="E3" s="47">
        <f>D3/H3</f>
        <v>79.268292682926827</v>
      </c>
      <c r="F3" s="2">
        <v>40000</v>
      </c>
      <c r="G3" s="2">
        <v>20.2</v>
      </c>
      <c r="H3" s="2">
        <v>41</v>
      </c>
      <c r="I3" s="51" t="s">
        <v>83</v>
      </c>
      <c r="N3" s="45">
        <v>36</v>
      </c>
    </row>
    <row r="4" spans="1:18" x14ac:dyDescent="0.2">
      <c r="B4" s="2"/>
      <c r="C4" s="2">
        <v>18</v>
      </c>
      <c r="D4" s="2">
        <v>1350</v>
      </c>
      <c r="E4" s="47">
        <f>D4/H4</f>
        <v>56.25</v>
      </c>
      <c r="F4" s="2">
        <v>40000</v>
      </c>
      <c r="G4" s="2">
        <v>20.2</v>
      </c>
      <c r="H4" s="2">
        <v>24</v>
      </c>
      <c r="I4" t="s">
        <v>62</v>
      </c>
      <c r="N4" s="45">
        <v>18</v>
      </c>
    </row>
    <row r="5" spans="1:18" x14ac:dyDescent="0.2">
      <c r="B5" s="2"/>
      <c r="C5" s="2"/>
      <c r="D5" s="2" t="s">
        <v>78</v>
      </c>
      <c r="E5" s="47"/>
      <c r="F5" s="2"/>
      <c r="G5" s="2"/>
      <c r="H5" t="s">
        <v>77</v>
      </c>
      <c r="I5" t="s">
        <v>63</v>
      </c>
      <c r="N5" s="45"/>
    </row>
    <row r="6" spans="1:18" x14ac:dyDescent="0.2">
      <c r="B6" s="2"/>
      <c r="C6" s="2"/>
      <c r="D6" s="2"/>
      <c r="E6" s="47"/>
      <c r="F6" s="2"/>
      <c r="G6" s="2"/>
      <c r="I6" t="s">
        <v>64</v>
      </c>
      <c r="N6" s="45"/>
    </row>
    <row r="7" spans="1:18" x14ac:dyDescent="0.2">
      <c r="B7" s="2"/>
      <c r="C7" s="2"/>
      <c r="D7" s="2"/>
      <c r="E7" s="47"/>
      <c r="F7" s="2"/>
      <c r="G7" s="2"/>
      <c r="I7" t="s">
        <v>65</v>
      </c>
      <c r="N7" s="45"/>
    </row>
    <row r="8" spans="1:18" x14ac:dyDescent="0.2">
      <c r="A8" t="s">
        <v>80</v>
      </c>
      <c r="B8" s="2" t="s">
        <v>70</v>
      </c>
      <c r="C8" s="2">
        <v>58</v>
      </c>
      <c r="D8" s="2">
        <v>5150</v>
      </c>
      <c r="E8" s="47">
        <f>D8/H8</f>
        <v>93.63636363636364</v>
      </c>
      <c r="F8" s="2">
        <v>65000</v>
      </c>
      <c r="G8" s="2">
        <v>24.3</v>
      </c>
      <c r="H8" s="2">
        <v>55</v>
      </c>
      <c r="I8" t="s">
        <v>66</v>
      </c>
      <c r="N8" s="45"/>
    </row>
    <row r="9" spans="1:18" x14ac:dyDescent="0.2">
      <c r="B9" s="2"/>
      <c r="C9" s="2">
        <v>36</v>
      </c>
      <c r="D9" s="2">
        <v>3250</v>
      </c>
      <c r="E9" s="47">
        <f t="shared" ref="E9:E10" si="0">D9/H9</f>
        <v>90.277777777777771</v>
      </c>
      <c r="F9" s="2">
        <v>65000</v>
      </c>
      <c r="G9" s="2">
        <v>20.2</v>
      </c>
      <c r="H9" s="2">
        <v>36</v>
      </c>
      <c r="I9" t="s">
        <v>67</v>
      </c>
      <c r="N9" s="45"/>
    </row>
    <row r="10" spans="1:18" x14ac:dyDescent="0.2">
      <c r="B10" s="2"/>
      <c r="C10" s="2">
        <v>18</v>
      </c>
      <c r="D10" s="2">
        <v>1350</v>
      </c>
      <c r="E10" s="47">
        <f t="shared" si="0"/>
        <v>71.05263157894737</v>
      </c>
      <c r="F10" s="2">
        <v>65000</v>
      </c>
      <c r="G10" s="2">
        <v>20.2</v>
      </c>
      <c r="H10" s="2">
        <v>19</v>
      </c>
      <c r="I10" t="s">
        <v>68</v>
      </c>
      <c r="N10" s="45"/>
    </row>
    <row r="11" spans="1:18" x14ac:dyDescent="0.2">
      <c r="B11" s="2"/>
      <c r="C11" s="2"/>
      <c r="D11" s="2" t="s">
        <v>78</v>
      </c>
      <c r="E11" s="47"/>
      <c r="F11" s="2"/>
      <c r="G11" s="2"/>
      <c r="H11" t="s">
        <v>76</v>
      </c>
      <c r="I11" t="s">
        <v>81</v>
      </c>
      <c r="N11" s="45"/>
    </row>
    <row r="12" spans="1:18" x14ac:dyDescent="0.2">
      <c r="B12" s="2"/>
      <c r="C12" s="2"/>
      <c r="D12" s="2"/>
      <c r="E12" s="47"/>
      <c r="F12" s="2"/>
      <c r="G12" s="2"/>
      <c r="I12" s="51" t="s">
        <v>86</v>
      </c>
      <c r="N12" s="45"/>
    </row>
    <row r="13" spans="1:18" x14ac:dyDescent="0.2">
      <c r="B13" s="2"/>
      <c r="C13" s="2"/>
      <c r="D13" s="2"/>
      <c r="E13" s="47"/>
      <c r="F13" s="2"/>
      <c r="G13" s="2"/>
      <c r="I13" t="s">
        <v>82</v>
      </c>
      <c r="N13" s="45"/>
    </row>
    <row r="14" spans="1:18" x14ac:dyDescent="0.2">
      <c r="A14" s="51" t="s">
        <v>83</v>
      </c>
      <c r="B14" s="2" t="s">
        <v>61</v>
      </c>
      <c r="C14" s="2">
        <v>58</v>
      </c>
      <c r="D14" s="2">
        <v>5200</v>
      </c>
      <c r="E14" s="47">
        <f>D14/H14</f>
        <v>81.25</v>
      </c>
      <c r="F14" s="2">
        <v>12000</v>
      </c>
      <c r="G14" s="2">
        <v>7</v>
      </c>
      <c r="H14" s="2">
        <v>64</v>
      </c>
      <c r="N14" s="45"/>
    </row>
    <row r="15" spans="1:18" x14ac:dyDescent="0.2">
      <c r="B15" s="2"/>
      <c r="C15" s="2">
        <v>36</v>
      </c>
      <c r="D15" s="2">
        <v>3350</v>
      </c>
      <c r="E15" s="47">
        <f>D15/H15</f>
        <v>81.707317073170728</v>
      </c>
      <c r="F15" s="2">
        <v>12000</v>
      </c>
      <c r="G15" s="2">
        <v>5.9</v>
      </c>
      <c r="H15" s="2">
        <v>41</v>
      </c>
      <c r="N15" s="45"/>
    </row>
    <row r="16" spans="1:18" x14ac:dyDescent="0.2">
      <c r="B16" s="2"/>
      <c r="C16" s="2">
        <v>18</v>
      </c>
      <c r="D16" s="2">
        <v>1350</v>
      </c>
      <c r="E16" s="47">
        <f>D16/H16</f>
        <v>56.25</v>
      </c>
      <c r="F16" s="2">
        <v>12000</v>
      </c>
      <c r="G16" s="2">
        <v>5.9</v>
      </c>
      <c r="H16" s="2">
        <v>24</v>
      </c>
      <c r="I16" t="s">
        <v>69</v>
      </c>
      <c r="L16" t="s">
        <v>58</v>
      </c>
      <c r="N16" s="45"/>
    </row>
    <row r="17" spans="1:14" x14ac:dyDescent="0.2">
      <c r="B17" s="2"/>
      <c r="C17" s="2"/>
      <c r="D17" s="2"/>
      <c r="E17" s="47"/>
      <c r="F17" s="2"/>
      <c r="G17" s="2"/>
      <c r="I17" t="str">
        <f>IF(OR(L2=5,L2=12)=TRUE,"(aucun)","")</f>
        <v/>
      </c>
      <c r="L17">
        <v>2</v>
      </c>
      <c r="N17" s="45"/>
    </row>
    <row r="18" spans="1:14" x14ac:dyDescent="0.2">
      <c r="B18" s="2"/>
      <c r="C18" s="2"/>
      <c r="D18" s="2"/>
      <c r="E18" s="47"/>
      <c r="F18" s="2"/>
      <c r="G18" s="2"/>
      <c r="I18" t="str">
        <f>IF(OR(L2=5,L2=10,L2=11,L2=12)=TRUE,"","Electromagnétique")</f>
        <v>Electromagnétique</v>
      </c>
      <c r="N18" s="45"/>
    </row>
    <row r="19" spans="1:14" x14ac:dyDescent="0.2">
      <c r="B19" s="2"/>
      <c r="C19" s="2"/>
      <c r="D19" s="2"/>
      <c r="E19" s="47"/>
      <c r="F19" s="2"/>
      <c r="G19" s="2"/>
      <c r="I19" t="str">
        <f>IF(AND(L2&gt;4,OR(L2=5,L2=6,L2=7,L2=8,L2=12)=TRUE)=TRUE,"","Electronique")</f>
        <v>Electronique</v>
      </c>
      <c r="N19" s="45"/>
    </row>
    <row r="20" spans="1:14" x14ac:dyDescent="0.2">
      <c r="B20" s="2"/>
      <c r="C20" s="2"/>
      <c r="D20" s="2"/>
      <c r="E20" s="47"/>
      <c r="F20" s="2"/>
      <c r="G20" s="2"/>
      <c r="N20" s="45"/>
    </row>
    <row r="21" spans="1:14" x14ac:dyDescent="0.2">
      <c r="B21" s="2"/>
      <c r="C21" s="2"/>
      <c r="D21" s="2"/>
      <c r="E21" s="47"/>
      <c r="F21" s="2"/>
      <c r="G21" s="2"/>
      <c r="N21" s="45"/>
    </row>
    <row r="22" spans="1:14" x14ac:dyDescent="0.2">
      <c r="B22" s="2"/>
      <c r="C22" s="2"/>
      <c r="D22" s="2"/>
      <c r="E22" s="47"/>
      <c r="F22" s="2"/>
      <c r="G22" s="2"/>
      <c r="N22" s="45"/>
    </row>
    <row r="23" spans="1:14" x14ac:dyDescent="0.2">
      <c r="B23" s="2"/>
      <c r="C23" s="2"/>
      <c r="D23" s="2"/>
      <c r="E23" s="47"/>
      <c r="F23" s="2"/>
      <c r="G23" s="2"/>
      <c r="N23" s="45"/>
    </row>
    <row r="24" spans="1:14" x14ac:dyDescent="0.2">
      <c r="B24" s="2"/>
      <c r="C24" s="2"/>
      <c r="D24" s="2"/>
      <c r="E24" s="47"/>
      <c r="F24" s="2"/>
      <c r="G24" s="2"/>
      <c r="N24" s="45"/>
    </row>
    <row r="25" spans="1:14" x14ac:dyDescent="0.2">
      <c r="B25" s="2"/>
      <c r="C25" s="2"/>
      <c r="D25" s="2" t="s">
        <v>78</v>
      </c>
      <c r="E25" s="47"/>
      <c r="F25" s="2"/>
      <c r="G25" s="2"/>
      <c r="H25" t="s">
        <v>76</v>
      </c>
      <c r="N25" s="45"/>
    </row>
    <row r="26" spans="1:14" x14ac:dyDescent="0.2">
      <c r="A26" s="51" t="s">
        <v>83</v>
      </c>
      <c r="B26" s="2" t="s">
        <v>70</v>
      </c>
      <c r="C26" s="2">
        <v>58</v>
      </c>
      <c r="D26" s="2">
        <v>5200</v>
      </c>
      <c r="E26" s="47">
        <f>D26/H26</f>
        <v>94.545454545454547</v>
      </c>
      <c r="F26" s="2">
        <v>20000</v>
      </c>
      <c r="G26" s="2">
        <v>7</v>
      </c>
      <c r="H26" s="2">
        <v>55</v>
      </c>
      <c r="N26" s="45"/>
    </row>
    <row r="27" spans="1:14" x14ac:dyDescent="0.2">
      <c r="B27" s="2"/>
      <c r="C27" s="2">
        <v>36</v>
      </c>
      <c r="D27" s="2">
        <v>3350</v>
      </c>
      <c r="E27" s="47">
        <f>D27/H27</f>
        <v>93.055555555555557</v>
      </c>
      <c r="F27" s="2">
        <v>20000</v>
      </c>
      <c r="G27" s="2">
        <v>5.9</v>
      </c>
      <c r="H27" s="2">
        <v>36</v>
      </c>
      <c r="N27" s="45"/>
    </row>
    <row r="28" spans="1:14" x14ac:dyDescent="0.2">
      <c r="B28" s="2"/>
      <c r="C28" s="2">
        <v>18</v>
      </c>
      <c r="D28" s="2">
        <v>1350</v>
      </c>
      <c r="E28" s="47">
        <f>D28/H28</f>
        <v>71.05263157894737</v>
      </c>
      <c r="F28" s="2">
        <v>20000</v>
      </c>
      <c r="G28" s="2">
        <v>5.9</v>
      </c>
      <c r="H28" s="2">
        <v>19</v>
      </c>
      <c r="N28" s="45"/>
    </row>
    <row r="29" spans="1:14" x14ac:dyDescent="0.2">
      <c r="B29" s="2"/>
      <c r="C29" s="2"/>
      <c r="D29" s="2"/>
      <c r="E29" s="47"/>
      <c r="F29" s="2"/>
      <c r="G29" s="2"/>
      <c r="N29" s="45"/>
    </row>
    <row r="30" spans="1:14" x14ac:dyDescent="0.2">
      <c r="B30" s="2"/>
      <c r="C30" s="2"/>
      <c r="D30" s="2"/>
      <c r="E30" s="47"/>
      <c r="F30" s="2"/>
      <c r="G30" s="2"/>
      <c r="N30" s="45"/>
    </row>
    <row r="31" spans="1:14" x14ac:dyDescent="0.2">
      <c r="B31" s="2"/>
      <c r="C31" s="2"/>
      <c r="D31" s="2"/>
      <c r="E31" s="47"/>
      <c r="F31" s="2"/>
      <c r="G31" s="2"/>
      <c r="N31" s="45"/>
    </row>
    <row r="32" spans="1:14" x14ac:dyDescent="0.2">
      <c r="B32" s="2"/>
      <c r="C32" s="2"/>
      <c r="D32" s="2"/>
      <c r="E32" s="47"/>
      <c r="F32" s="2"/>
      <c r="G32" s="2"/>
      <c r="N32" s="45"/>
    </row>
    <row r="33" spans="1:14" x14ac:dyDescent="0.2">
      <c r="B33" s="2"/>
      <c r="C33" s="2"/>
      <c r="D33" s="2"/>
      <c r="E33" s="47"/>
      <c r="F33" s="2"/>
      <c r="G33" s="2"/>
      <c r="N33" s="45"/>
    </row>
    <row r="34" spans="1:14" x14ac:dyDescent="0.2">
      <c r="B34" s="2"/>
      <c r="C34" s="2"/>
      <c r="D34" s="2" t="s">
        <v>79</v>
      </c>
      <c r="E34" s="47"/>
      <c r="F34" s="2"/>
      <c r="G34" s="2"/>
      <c r="H34" t="s">
        <v>76</v>
      </c>
    </row>
    <row r="35" spans="1:14" x14ac:dyDescent="0.2">
      <c r="A35" t="s">
        <v>62</v>
      </c>
      <c r="B35" s="2"/>
      <c r="C35" s="2">
        <v>80</v>
      </c>
      <c r="D35" s="2">
        <v>6550</v>
      </c>
      <c r="E35" s="47">
        <f t="shared" ref="E35:E43" si="1">D35/H35</f>
        <v>74.431818181818187</v>
      </c>
      <c r="F35" s="2">
        <v>24000</v>
      </c>
      <c r="G35" s="2">
        <v>9.15</v>
      </c>
      <c r="H35" s="2">
        <v>88</v>
      </c>
      <c r="N35" s="45">
        <v>80</v>
      </c>
    </row>
    <row r="36" spans="1:14" x14ac:dyDescent="0.2">
      <c r="B36" s="2"/>
      <c r="C36" s="2">
        <v>54</v>
      </c>
      <c r="D36" s="2">
        <v>4450</v>
      </c>
      <c r="E36" s="47">
        <f t="shared" ref="E36" si="2">D36/H36</f>
        <v>74.166666666666671</v>
      </c>
      <c r="F36" s="2">
        <v>24000</v>
      </c>
      <c r="G36" s="2">
        <v>8.15</v>
      </c>
      <c r="H36" s="2">
        <v>60</v>
      </c>
      <c r="N36" s="45">
        <v>54</v>
      </c>
    </row>
    <row r="37" spans="1:14" x14ac:dyDescent="0.2">
      <c r="B37" s="2"/>
      <c r="C37" s="2">
        <v>49</v>
      </c>
      <c r="D37" s="2">
        <v>4300</v>
      </c>
      <c r="E37" s="47">
        <f t="shared" si="1"/>
        <v>78.181818181818187</v>
      </c>
      <c r="F37" s="2">
        <v>24000</v>
      </c>
      <c r="G37" s="2">
        <v>8.15</v>
      </c>
      <c r="H37" s="2">
        <v>55</v>
      </c>
      <c r="N37" s="45">
        <v>49</v>
      </c>
    </row>
    <row r="38" spans="1:14" x14ac:dyDescent="0.2">
      <c r="B38" s="2"/>
      <c r="C38" s="2">
        <v>39</v>
      </c>
      <c r="D38" s="2">
        <v>3100</v>
      </c>
      <c r="E38" s="47">
        <f t="shared" si="1"/>
        <v>72.093023255813947</v>
      </c>
      <c r="F38" s="2">
        <v>24000</v>
      </c>
      <c r="G38" s="2">
        <v>8.0500000000000007</v>
      </c>
      <c r="H38" s="2">
        <v>43</v>
      </c>
      <c r="N38" s="45">
        <v>39</v>
      </c>
    </row>
    <row r="39" spans="1:14" x14ac:dyDescent="0.2">
      <c r="B39" s="2"/>
      <c r="C39" s="2">
        <v>35</v>
      </c>
      <c r="D39" s="2">
        <v>3300</v>
      </c>
      <c r="E39" s="47">
        <f t="shared" si="1"/>
        <v>84.615384615384613</v>
      </c>
      <c r="F39" s="2">
        <v>24000</v>
      </c>
      <c r="G39" s="2">
        <v>7.75</v>
      </c>
      <c r="H39" s="2">
        <v>39</v>
      </c>
      <c r="N39" s="45">
        <v>35</v>
      </c>
    </row>
    <row r="40" spans="1:14" x14ac:dyDescent="0.2">
      <c r="B40" s="2"/>
      <c r="C40" s="2">
        <v>28</v>
      </c>
      <c r="D40" s="2">
        <v>2600</v>
      </c>
      <c r="E40" s="47">
        <f t="shared" si="1"/>
        <v>81.25</v>
      </c>
      <c r="F40" s="2">
        <v>24000</v>
      </c>
      <c r="G40" s="2">
        <v>7.15</v>
      </c>
      <c r="H40" s="2">
        <v>32</v>
      </c>
      <c r="N40" s="45">
        <v>28</v>
      </c>
    </row>
    <row r="41" spans="1:14" x14ac:dyDescent="0.2">
      <c r="B41" s="2"/>
      <c r="C41" s="2">
        <v>24</v>
      </c>
      <c r="D41" s="2">
        <v>1750</v>
      </c>
      <c r="E41" s="47">
        <f t="shared" si="1"/>
        <v>67.307692307692307</v>
      </c>
      <c r="F41" s="2">
        <v>24000</v>
      </c>
      <c r="G41" s="2">
        <v>7.25</v>
      </c>
      <c r="H41" s="2">
        <v>26</v>
      </c>
      <c r="N41" s="45">
        <v>24</v>
      </c>
    </row>
    <row r="42" spans="1:14" x14ac:dyDescent="0.2">
      <c r="B42" s="2"/>
      <c r="C42" s="2">
        <v>21</v>
      </c>
      <c r="D42" s="2">
        <v>1920</v>
      </c>
      <c r="E42" s="47">
        <f t="shared" si="1"/>
        <v>80</v>
      </c>
      <c r="F42" s="2">
        <v>24000</v>
      </c>
      <c r="G42" s="2">
        <v>7.4</v>
      </c>
      <c r="H42" s="2">
        <v>24</v>
      </c>
      <c r="N42" s="45">
        <v>21</v>
      </c>
    </row>
    <row r="43" spans="1:14" x14ac:dyDescent="0.2">
      <c r="B43" s="2"/>
      <c r="C43" s="2">
        <v>14</v>
      </c>
      <c r="D43" s="2">
        <v>1250</v>
      </c>
      <c r="E43" s="47">
        <f t="shared" si="1"/>
        <v>73.529411764705884</v>
      </c>
      <c r="F43" s="2">
        <v>24000</v>
      </c>
      <c r="G43" s="2">
        <v>7.15</v>
      </c>
      <c r="H43" s="2">
        <v>17</v>
      </c>
      <c r="N43" s="45">
        <v>14</v>
      </c>
    </row>
    <row r="44" spans="1:14" x14ac:dyDescent="0.2">
      <c r="B44" s="2"/>
      <c r="C44" s="2"/>
      <c r="D44" s="2"/>
      <c r="E44" s="47"/>
      <c r="F44" s="2"/>
      <c r="G44" s="2"/>
      <c r="N44" s="45"/>
    </row>
    <row r="45" spans="1:14" x14ac:dyDescent="0.2">
      <c r="B45" s="2"/>
      <c r="C45" s="2"/>
      <c r="D45" s="2"/>
      <c r="E45" s="47"/>
      <c r="F45" s="2"/>
      <c r="G45" s="2"/>
    </row>
    <row r="46" spans="1:14" x14ac:dyDescent="0.2">
      <c r="A46" t="s">
        <v>63</v>
      </c>
      <c r="B46" s="2"/>
      <c r="C46" s="2">
        <v>10</v>
      </c>
      <c r="D46" s="2">
        <v>600</v>
      </c>
      <c r="E46" s="47">
        <f>D46/C46</f>
        <v>60</v>
      </c>
      <c r="F46" s="2">
        <v>15000</v>
      </c>
      <c r="G46" s="2">
        <v>7.55</v>
      </c>
      <c r="H46" s="2">
        <v>10</v>
      </c>
      <c r="N46" s="45">
        <v>10</v>
      </c>
    </row>
    <row r="47" spans="1:14" x14ac:dyDescent="0.2">
      <c r="B47" s="2"/>
      <c r="C47" s="2">
        <v>13</v>
      </c>
      <c r="D47" s="2">
        <v>900</v>
      </c>
      <c r="E47" s="47">
        <f>D47/C47</f>
        <v>69.230769230769226</v>
      </c>
      <c r="F47" s="2">
        <v>15000</v>
      </c>
      <c r="G47" s="2">
        <v>7.55</v>
      </c>
      <c r="H47" s="2">
        <v>13</v>
      </c>
      <c r="N47" s="45">
        <v>13</v>
      </c>
    </row>
    <row r="48" spans="1:14" x14ac:dyDescent="0.2">
      <c r="B48" s="2"/>
      <c r="C48" s="2">
        <v>18</v>
      </c>
      <c r="D48" s="2">
        <v>1200</v>
      </c>
      <c r="E48" s="47">
        <f>D48/C48</f>
        <v>66.666666666666671</v>
      </c>
      <c r="F48" s="2">
        <v>15000</v>
      </c>
      <c r="G48" s="2">
        <v>7.75</v>
      </c>
      <c r="H48" s="2">
        <v>18</v>
      </c>
      <c r="N48" s="45">
        <v>18</v>
      </c>
    </row>
    <row r="49" spans="1:14" x14ac:dyDescent="0.2">
      <c r="B49" s="2"/>
      <c r="C49" s="2">
        <v>26</v>
      </c>
      <c r="D49" s="2">
        <v>1800</v>
      </c>
      <c r="E49" s="47">
        <f>D49/C49</f>
        <v>69.230769230769226</v>
      </c>
      <c r="F49" s="2">
        <v>15000</v>
      </c>
      <c r="G49" s="2">
        <v>7.75</v>
      </c>
      <c r="H49" s="2">
        <v>26</v>
      </c>
      <c r="N49" s="45">
        <v>26</v>
      </c>
    </row>
    <row r="50" spans="1:14" x14ac:dyDescent="0.2">
      <c r="B50" s="2"/>
      <c r="C50" s="2"/>
      <c r="D50" s="2"/>
      <c r="E50" s="47"/>
      <c r="F50" s="2"/>
      <c r="G50" s="2"/>
      <c r="N50" s="45"/>
    </row>
    <row r="51" spans="1:14" x14ac:dyDescent="0.2">
      <c r="B51" s="2"/>
      <c r="C51" s="2"/>
      <c r="D51" s="2"/>
      <c r="E51" s="47"/>
      <c r="F51" s="2"/>
      <c r="G51" s="2"/>
      <c r="N51" s="45"/>
    </row>
    <row r="52" spans="1:14" x14ac:dyDescent="0.2">
      <c r="B52" s="2"/>
      <c r="C52" s="2"/>
      <c r="D52" s="2"/>
      <c r="E52" s="47"/>
      <c r="F52" s="2"/>
      <c r="G52" s="2"/>
      <c r="N52" s="45"/>
    </row>
    <row r="53" spans="1:14" x14ac:dyDescent="0.2">
      <c r="B53" s="2"/>
      <c r="C53" s="2"/>
      <c r="D53" s="2"/>
      <c r="E53" s="47"/>
      <c r="F53" s="2"/>
      <c r="G53" s="2"/>
      <c r="N53" s="45"/>
    </row>
    <row r="54" spans="1:14" x14ac:dyDescent="0.2">
      <c r="B54" s="2"/>
      <c r="C54" s="2"/>
      <c r="D54" s="2"/>
      <c r="E54" s="47"/>
      <c r="F54" s="2"/>
      <c r="G54" s="2"/>
    </row>
    <row r="55" spans="1:14" x14ac:dyDescent="0.2">
      <c r="A55" t="s">
        <v>64</v>
      </c>
      <c r="B55" s="2"/>
      <c r="C55" s="2">
        <v>40</v>
      </c>
      <c r="D55" s="2">
        <v>420</v>
      </c>
      <c r="E55" s="47">
        <f>D55/C55</f>
        <v>10.5</v>
      </c>
      <c r="F55" s="2">
        <v>1000</v>
      </c>
      <c r="G55" s="2">
        <v>14</v>
      </c>
      <c r="H55" s="2">
        <v>40</v>
      </c>
      <c r="N55" s="45">
        <v>40</v>
      </c>
    </row>
    <row r="56" spans="1:14" x14ac:dyDescent="0.2">
      <c r="B56" s="2"/>
      <c r="C56" s="2">
        <v>60</v>
      </c>
      <c r="D56" s="2">
        <v>720</v>
      </c>
      <c r="E56" s="47">
        <f>D56/C56</f>
        <v>12</v>
      </c>
      <c r="F56" s="2">
        <v>1000</v>
      </c>
      <c r="G56" s="2">
        <v>16</v>
      </c>
      <c r="H56" s="2">
        <v>60</v>
      </c>
      <c r="N56" s="45">
        <v>60</v>
      </c>
    </row>
    <row r="57" spans="1:14" x14ac:dyDescent="0.2">
      <c r="B57" s="2"/>
      <c r="C57" s="2">
        <v>75</v>
      </c>
      <c r="D57" s="2">
        <v>940</v>
      </c>
      <c r="E57" s="47">
        <f>D57/C57</f>
        <v>12.533333333333333</v>
      </c>
      <c r="F57" s="2">
        <v>1000</v>
      </c>
      <c r="G57" s="2">
        <v>20</v>
      </c>
      <c r="H57" s="2">
        <v>75</v>
      </c>
      <c r="N57" s="45">
        <v>75</v>
      </c>
    </row>
    <row r="58" spans="1:14" x14ac:dyDescent="0.2">
      <c r="B58" s="2"/>
      <c r="C58" s="2">
        <v>100</v>
      </c>
      <c r="D58" s="2">
        <v>1360</v>
      </c>
      <c r="E58" s="47">
        <f>D58/C58</f>
        <v>13.6</v>
      </c>
      <c r="F58" s="2">
        <v>1000</v>
      </c>
      <c r="G58" s="2">
        <v>20</v>
      </c>
      <c r="H58" s="2">
        <v>100</v>
      </c>
      <c r="N58" s="45">
        <v>100</v>
      </c>
    </row>
    <row r="59" spans="1:14" x14ac:dyDescent="0.2">
      <c r="B59" s="2"/>
      <c r="C59" s="2"/>
      <c r="D59" s="2"/>
      <c r="E59" s="47"/>
      <c r="F59" s="2"/>
      <c r="G59" s="2"/>
      <c r="N59" s="45"/>
    </row>
    <row r="60" spans="1:14" x14ac:dyDescent="0.2">
      <c r="B60" s="2"/>
      <c r="C60" s="2"/>
      <c r="D60" s="2"/>
      <c r="E60" s="47"/>
      <c r="F60" s="2"/>
      <c r="G60" s="2"/>
      <c r="N60" s="45"/>
    </row>
    <row r="61" spans="1:14" x14ac:dyDescent="0.2">
      <c r="B61" s="2"/>
      <c r="C61" s="2"/>
      <c r="D61" s="2"/>
      <c r="E61" s="47"/>
      <c r="F61" s="2"/>
      <c r="G61" s="2"/>
      <c r="N61" s="45"/>
    </row>
    <row r="62" spans="1:14" x14ac:dyDescent="0.2">
      <c r="B62" s="2"/>
      <c r="C62" s="2"/>
      <c r="D62" s="2"/>
      <c r="E62" s="47"/>
      <c r="F62" s="2"/>
      <c r="G62" s="2"/>
      <c r="N62" s="45"/>
    </row>
    <row r="63" spans="1:14" x14ac:dyDescent="0.2">
      <c r="B63" s="2"/>
      <c r="C63" s="2"/>
      <c r="D63" s="2"/>
      <c r="E63" s="47"/>
      <c r="F63" s="2"/>
      <c r="G63" s="2"/>
    </row>
    <row r="64" spans="1:14" x14ac:dyDescent="0.2">
      <c r="A64" t="s">
        <v>65</v>
      </c>
      <c r="B64" s="2"/>
      <c r="C64" s="2">
        <v>50</v>
      </c>
      <c r="D64" s="2">
        <v>3400</v>
      </c>
      <c r="E64" s="47">
        <f>D64/H64</f>
        <v>56.666666666666664</v>
      </c>
      <c r="F64" s="2">
        <v>16000</v>
      </c>
      <c r="G64" s="2">
        <v>26.04</v>
      </c>
      <c r="H64" s="2">
        <v>60</v>
      </c>
      <c r="N64" s="45">
        <v>50</v>
      </c>
    </row>
    <row r="65" spans="1:14" x14ac:dyDescent="0.2">
      <c r="B65" s="2"/>
      <c r="C65" s="2">
        <v>70</v>
      </c>
      <c r="D65" s="2">
        <v>5600</v>
      </c>
      <c r="E65" s="47">
        <f t="shared" ref="E65:E70" si="3">D65/H65</f>
        <v>66.666666666666671</v>
      </c>
      <c r="F65" s="2">
        <v>16000</v>
      </c>
      <c r="G65" s="2">
        <v>27.9</v>
      </c>
      <c r="H65" s="2">
        <v>84</v>
      </c>
      <c r="N65" s="45">
        <v>70</v>
      </c>
    </row>
    <row r="66" spans="1:14" x14ac:dyDescent="0.2">
      <c r="B66" s="2"/>
      <c r="C66" s="2">
        <v>100</v>
      </c>
      <c r="D66" s="2">
        <v>8500</v>
      </c>
      <c r="E66" s="47">
        <f t="shared" si="3"/>
        <v>73.913043478260875</v>
      </c>
      <c r="F66" s="2">
        <v>16000</v>
      </c>
      <c r="G66" s="2">
        <v>32.200000000000003</v>
      </c>
      <c r="H66" s="2">
        <v>115</v>
      </c>
      <c r="N66" s="45">
        <v>100</v>
      </c>
    </row>
    <row r="67" spans="1:14" x14ac:dyDescent="0.2">
      <c r="B67" s="2"/>
      <c r="C67" s="2">
        <v>150</v>
      </c>
      <c r="D67" s="2">
        <v>14500</v>
      </c>
      <c r="E67" s="47">
        <f t="shared" si="3"/>
        <v>86.82634730538922</v>
      </c>
      <c r="F67" s="2">
        <v>16000</v>
      </c>
      <c r="G67" s="2">
        <v>34.950000000000003</v>
      </c>
      <c r="H67" s="2">
        <v>167</v>
      </c>
      <c r="N67" s="45">
        <v>150</v>
      </c>
    </row>
    <row r="68" spans="1:14" x14ac:dyDescent="0.2">
      <c r="B68" s="2"/>
      <c r="C68" s="2">
        <v>250</v>
      </c>
      <c r="D68" s="2">
        <v>27000</v>
      </c>
      <c r="E68" s="47">
        <f t="shared" si="3"/>
        <v>98.901098901098905</v>
      </c>
      <c r="F68" s="2">
        <v>16000</v>
      </c>
      <c r="G68" s="2">
        <v>53.13</v>
      </c>
      <c r="H68" s="2">
        <v>273</v>
      </c>
      <c r="N68" s="45">
        <v>250</v>
      </c>
    </row>
    <row r="69" spans="1:14" x14ac:dyDescent="0.2">
      <c r="B69" s="2"/>
      <c r="C69" s="2">
        <v>400</v>
      </c>
      <c r="D69" s="2">
        <v>48000</v>
      </c>
      <c r="E69" s="47">
        <f t="shared" si="3"/>
        <v>111.88811188811189</v>
      </c>
      <c r="F69" s="2">
        <v>16000</v>
      </c>
      <c r="G69" s="2">
        <v>55.93</v>
      </c>
      <c r="H69" s="2">
        <v>429</v>
      </c>
      <c r="N69" s="45">
        <v>400</v>
      </c>
    </row>
    <row r="70" spans="1:14" x14ac:dyDescent="0.2">
      <c r="B70" s="2"/>
      <c r="C70" s="2">
        <v>1000</v>
      </c>
      <c r="D70" s="2">
        <v>130000</v>
      </c>
      <c r="E70" s="47">
        <f t="shared" si="3"/>
        <v>123.10606060606061</v>
      </c>
      <c r="F70" s="2">
        <v>16000</v>
      </c>
      <c r="G70" s="2">
        <v>125</v>
      </c>
      <c r="H70" s="2">
        <v>1056</v>
      </c>
      <c r="N70" s="45">
        <v>1000</v>
      </c>
    </row>
    <row r="71" spans="1:14" x14ac:dyDescent="0.2">
      <c r="B71" s="2"/>
      <c r="C71" s="2"/>
      <c r="D71" s="2"/>
      <c r="E71" s="47"/>
      <c r="F71" s="2"/>
      <c r="G71" s="2"/>
      <c r="N71" s="45"/>
    </row>
    <row r="72" spans="1:14" x14ac:dyDescent="0.2">
      <c r="B72" s="2"/>
      <c r="C72" s="2"/>
      <c r="D72" s="2"/>
      <c r="E72" s="47"/>
      <c r="F72" s="2"/>
      <c r="G72" s="2"/>
    </row>
    <row r="73" spans="1:14" x14ac:dyDescent="0.2">
      <c r="A73" t="s">
        <v>66</v>
      </c>
      <c r="B73" s="2"/>
      <c r="C73" s="2">
        <v>150</v>
      </c>
      <c r="D73" s="2">
        <v>12500</v>
      </c>
      <c r="E73" s="47">
        <f>D73/H73</f>
        <v>74.850299401197603</v>
      </c>
      <c r="F73" s="2">
        <v>12000</v>
      </c>
      <c r="G73" s="2">
        <v>52.55</v>
      </c>
      <c r="H73" s="2">
        <v>167</v>
      </c>
      <c r="N73" s="45">
        <v>150</v>
      </c>
    </row>
    <row r="74" spans="1:14" x14ac:dyDescent="0.2">
      <c r="B74" s="2"/>
      <c r="C74" s="2">
        <v>250</v>
      </c>
      <c r="D74" s="2">
        <v>22000</v>
      </c>
      <c r="E74" s="47">
        <f>D74/H74</f>
        <v>80.586080586080584</v>
      </c>
      <c r="F74" s="2">
        <v>12000</v>
      </c>
      <c r="G74" s="2">
        <v>55.49</v>
      </c>
      <c r="H74" s="2">
        <v>273</v>
      </c>
      <c r="N74" s="45">
        <v>250</v>
      </c>
    </row>
    <row r="75" spans="1:14" x14ac:dyDescent="0.2">
      <c r="B75" s="2"/>
      <c r="C75" s="2">
        <v>400</v>
      </c>
      <c r="D75" s="2">
        <v>37000</v>
      </c>
      <c r="E75" s="47">
        <f>D75/H75</f>
        <v>86.247086247086244</v>
      </c>
      <c r="F75" s="2">
        <v>12000</v>
      </c>
      <c r="G75" s="2">
        <v>60.59</v>
      </c>
      <c r="H75" s="2">
        <v>429</v>
      </c>
      <c r="N75" s="45">
        <v>400</v>
      </c>
    </row>
    <row r="76" spans="1:14" x14ac:dyDescent="0.2">
      <c r="B76" s="2"/>
      <c r="C76" s="2"/>
      <c r="D76" s="2"/>
      <c r="E76" s="47"/>
      <c r="F76" s="2"/>
      <c r="G76" s="2"/>
      <c r="N76" s="45"/>
    </row>
    <row r="77" spans="1:14" x14ac:dyDescent="0.2">
      <c r="B77" s="2"/>
      <c r="C77" s="2"/>
      <c r="D77" s="2"/>
      <c r="E77" s="47"/>
      <c r="F77" s="2"/>
      <c r="G77" s="2"/>
      <c r="N77" s="45"/>
    </row>
    <row r="78" spans="1:14" x14ac:dyDescent="0.2">
      <c r="B78" s="2"/>
      <c r="C78" s="2"/>
      <c r="D78" s="2"/>
      <c r="E78" s="47"/>
      <c r="F78" s="2"/>
      <c r="G78" s="2"/>
      <c r="N78" s="45"/>
    </row>
    <row r="79" spans="1:14" x14ac:dyDescent="0.2">
      <c r="B79" s="2"/>
      <c r="C79" s="2"/>
      <c r="D79" s="2"/>
      <c r="E79" s="47"/>
      <c r="F79" s="2"/>
      <c r="G79" s="2"/>
      <c r="N79" s="45"/>
    </row>
    <row r="80" spans="1:14" x14ac:dyDescent="0.2">
      <c r="B80" s="2"/>
      <c r="C80" s="2"/>
      <c r="D80" s="2"/>
      <c r="E80" s="47"/>
      <c r="F80" s="2"/>
      <c r="G80" s="2"/>
      <c r="N80" s="45"/>
    </row>
    <row r="81" spans="1:14" x14ac:dyDescent="0.2">
      <c r="B81" s="2"/>
      <c r="C81" s="2"/>
      <c r="D81" s="2"/>
      <c r="E81" s="47"/>
      <c r="F81" s="2"/>
      <c r="G81" s="2"/>
    </row>
    <row r="82" spans="1:14" x14ac:dyDescent="0.2">
      <c r="A82" t="s">
        <v>67</v>
      </c>
      <c r="B82" s="2"/>
      <c r="C82" s="2">
        <v>50</v>
      </c>
      <c r="D82" s="2">
        <v>2000</v>
      </c>
      <c r="E82" s="47">
        <f>D82/H82</f>
        <v>34.482758620689658</v>
      </c>
      <c r="F82" s="2">
        <v>9000</v>
      </c>
      <c r="G82" s="2">
        <v>6.64</v>
      </c>
      <c r="H82" s="2">
        <v>58</v>
      </c>
      <c r="N82" s="45">
        <v>50</v>
      </c>
    </row>
    <row r="83" spans="1:14" x14ac:dyDescent="0.2">
      <c r="B83" s="2"/>
      <c r="C83" s="2">
        <v>80</v>
      </c>
      <c r="D83" s="2">
        <v>4000</v>
      </c>
      <c r="E83" s="47">
        <f t="shared" ref="E83:E88" si="4">D83/H83</f>
        <v>44.444444444444443</v>
      </c>
      <c r="F83" s="2">
        <v>9000</v>
      </c>
      <c r="G83" s="2">
        <v>6.64</v>
      </c>
      <c r="H83" s="2">
        <v>90</v>
      </c>
      <c r="N83" s="45">
        <v>80</v>
      </c>
    </row>
    <row r="84" spans="1:14" x14ac:dyDescent="0.2">
      <c r="B84" s="2"/>
      <c r="C84" s="2">
        <v>125</v>
      </c>
      <c r="D84" s="2">
        <v>6700</v>
      </c>
      <c r="E84" s="47">
        <f t="shared" si="4"/>
        <v>47.857142857142854</v>
      </c>
      <c r="F84" s="2">
        <v>9000</v>
      </c>
      <c r="G84" s="2">
        <v>7.03</v>
      </c>
      <c r="H84" s="2">
        <v>140</v>
      </c>
      <c r="N84" s="45">
        <v>125</v>
      </c>
    </row>
    <row r="85" spans="1:14" x14ac:dyDescent="0.2">
      <c r="B85" s="2"/>
      <c r="C85" s="2">
        <v>250</v>
      </c>
      <c r="D85" s="2">
        <v>14000</v>
      </c>
      <c r="E85" s="47">
        <f t="shared" si="4"/>
        <v>52.238805970149251</v>
      </c>
      <c r="F85" s="2">
        <v>9000</v>
      </c>
      <c r="G85" s="2">
        <v>16.149999999999999</v>
      </c>
      <c r="H85" s="2">
        <v>268</v>
      </c>
      <c r="N85" s="45">
        <v>250</v>
      </c>
    </row>
    <row r="86" spans="1:14" x14ac:dyDescent="0.2">
      <c r="B86" s="2"/>
      <c r="C86" s="2">
        <v>400</v>
      </c>
      <c r="D86" s="2">
        <v>24000</v>
      </c>
      <c r="E86" s="47">
        <f t="shared" si="4"/>
        <v>57.142857142857146</v>
      </c>
      <c r="F86" s="2">
        <v>9000</v>
      </c>
      <c r="G86" s="2">
        <v>22.79</v>
      </c>
      <c r="H86" s="2">
        <v>420</v>
      </c>
      <c r="N86" s="45">
        <v>400</v>
      </c>
    </row>
    <row r="87" spans="1:14" x14ac:dyDescent="0.2">
      <c r="B87" s="2"/>
      <c r="C87" s="2">
        <v>700</v>
      </c>
      <c r="D87" s="2">
        <v>38000</v>
      </c>
      <c r="E87" s="47">
        <f t="shared" si="4"/>
        <v>52.054794520547944</v>
      </c>
      <c r="F87" s="2">
        <v>9000</v>
      </c>
      <c r="G87" s="2">
        <v>54.69</v>
      </c>
      <c r="H87" s="2">
        <v>730</v>
      </c>
      <c r="N87" s="45">
        <v>700</v>
      </c>
    </row>
    <row r="88" spans="1:14" x14ac:dyDescent="0.2">
      <c r="B88" s="2"/>
      <c r="C88" s="2">
        <v>1000</v>
      </c>
      <c r="D88" s="2">
        <v>58000</v>
      </c>
      <c r="E88" s="47">
        <f t="shared" si="4"/>
        <v>55.876685934489402</v>
      </c>
      <c r="F88" s="2">
        <v>9000</v>
      </c>
      <c r="G88" s="2">
        <v>72.400000000000006</v>
      </c>
      <c r="H88" s="2">
        <v>1038</v>
      </c>
      <c r="N88" s="45">
        <v>1000</v>
      </c>
    </row>
    <row r="89" spans="1:14" x14ac:dyDescent="0.2">
      <c r="B89" s="2"/>
      <c r="C89" s="2"/>
      <c r="D89" s="2"/>
      <c r="E89" s="47"/>
      <c r="F89" s="2"/>
      <c r="G89" s="2"/>
      <c r="N89" s="45"/>
    </row>
    <row r="90" spans="1:14" x14ac:dyDescent="0.2">
      <c r="B90" s="2"/>
      <c r="C90" s="2"/>
      <c r="D90" s="2"/>
      <c r="E90" s="47"/>
      <c r="F90" s="2"/>
      <c r="G90" s="2"/>
    </row>
    <row r="91" spans="1:14" x14ac:dyDescent="0.2">
      <c r="A91" t="s">
        <v>68</v>
      </c>
      <c r="B91" s="2"/>
      <c r="C91" s="2">
        <v>70</v>
      </c>
      <c r="D91" s="2">
        <v>5900</v>
      </c>
      <c r="E91" s="47">
        <f t="shared" ref="E91:E92" si="5">D91/H91</f>
        <v>71.951219512195124</v>
      </c>
      <c r="F91" s="2">
        <v>10000</v>
      </c>
      <c r="G91" s="54">
        <v>0</v>
      </c>
      <c r="H91" s="2">
        <v>82</v>
      </c>
      <c r="N91" s="45">
        <v>70</v>
      </c>
    </row>
    <row r="92" spans="1:14" x14ac:dyDescent="0.2">
      <c r="B92" s="2"/>
      <c r="C92" s="2">
        <v>150</v>
      </c>
      <c r="D92" s="2">
        <v>13000</v>
      </c>
      <c r="E92" s="47">
        <f t="shared" si="5"/>
        <v>77.844311377245504</v>
      </c>
      <c r="F92" s="2">
        <v>10000</v>
      </c>
      <c r="G92" s="54">
        <v>0</v>
      </c>
      <c r="H92" s="2">
        <v>167</v>
      </c>
      <c r="N92" s="45">
        <v>150</v>
      </c>
    </row>
    <row r="93" spans="1:14" x14ac:dyDescent="0.2">
      <c r="B93" s="2"/>
      <c r="C93" s="2">
        <v>250</v>
      </c>
      <c r="D93" s="2">
        <v>19000</v>
      </c>
      <c r="E93" s="47">
        <f t="shared" ref="E93:E96" si="6">D93/H93</f>
        <v>69.597069597069591</v>
      </c>
      <c r="F93" s="2">
        <v>6000</v>
      </c>
      <c r="G93" s="2">
        <v>56</v>
      </c>
      <c r="H93" s="2">
        <v>273</v>
      </c>
      <c r="N93" s="45">
        <v>250</v>
      </c>
    </row>
    <row r="94" spans="1:14" x14ac:dyDescent="0.2">
      <c r="B94" s="2"/>
      <c r="C94" s="2">
        <v>400</v>
      </c>
      <c r="D94" s="2">
        <v>35000</v>
      </c>
      <c r="E94" s="47">
        <f t="shared" si="6"/>
        <v>81.585081585081582</v>
      </c>
      <c r="F94" s="2">
        <v>6000</v>
      </c>
      <c r="G94" s="2">
        <v>58.6</v>
      </c>
      <c r="H94" s="2">
        <v>429</v>
      </c>
      <c r="N94" s="45">
        <v>400</v>
      </c>
    </row>
    <row r="95" spans="1:14" x14ac:dyDescent="0.2">
      <c r="B95" s="2"/>
      <c r="C95" s="2">
        <v>1000</v>
      </c>
      <c r="D95" s="2">
        <v>85000</v>
      </c>
      <c r="E95" s="47">
        <f t="shared" si="6"/>
        <v>81.730769230769226</v>
      </c>
      <c r="F95" s="2">
        <v>6000</v>
      </c>
      <c r="G95" s="2">
        <v>155.36000000000001</v>
      </c>
      <c r="H95" s="2">
        <v>1040</v>
      </c>
      <c r="N95" s="45">
        <v>1000</v>
      </c>
    </row>
    <row r="96" spans="1:14" x14ac:dyDescent="0.2">
      <c r="B96" s="2"/>
      <c r="C96" s="2">
        <v>2000</v>
      </c>
      <c r="D96" s="2">
        <v>189000</v>
      </c>
      <c r="E96" s="47">
        <f t="shared" si="6"/>
        <v>92.874692874692869</v>
      </c>
      <c r="F96" s="2">
        <v>6000</v>
      </c>
      <c r="G96" s="2">
        <v>180.48</v>
      </c>
      <c r="H96" s="2">
        <v>2035</v>
      </c>
      <c r="N96" s="45">
        <v>2000</v>
      </c>
    </row>
    <row r="97" spans="1:14" x14ac:dyDescent="0.2">
      <c r="B97" s="2"/>
      <c r="C97" s="2"/>
      <c r="D97" s="2"/>
      <c r="E97" s="47"/>
      <c r="F97" s="2"/>
      <c r="G97" s="2"/>
      <c r="H97" s="2"/>
      <c r="N97" s="45"/>
    </row>
    <row r="98" spans="1:14" x14ac:dyDescent="0.2">
      <c r="B98" s="2"/>
      <c r="C98" s="2"/>
      <c r="D98" s="2"/>
      <c r="E98" s="47"/>
      <c r="F98" s="2"/>
      <c r="G98" s="2"/>
      <c r="H98" s="2"/>
      <c r="N98" s="45"/>
    </row>
    <row r="99" spans="1:14" x14ac:dyDescent="0.2">
      <c r="A99" s="51" t="s">
        <v>84</v>
      </c>
      <c r="B99" s="2"/>
      <c r="C99" s="2">
        <v>48</v>
      </c>
      <c r="D99" s="2">
        <v>2500</v>
      </c>
      <c r="E99" s="47">
        <f>D99/H99</f>
        <v>44.642857142857146</v>
      </c>
      <c r="F99" s="2">
        <v>50000</v>
      </c>
      <c r="G99" s="2">
        <v>390</v>
      </c>
      <c r="H99" s="2">
        <v>56</v>
      </c>
      <c r="N99" s="45">
        <v>48</v>
      </c>
    </row>
    <row r="100" spans="1:14" x14ac:dyDescent="0.2">
      <c r="A100" s="51"/>
      <c r="B100" s="2"/>
      <c r="C100" s="2">
        <v>35</v>
      </c>
      <c r="D100" s="2">
        <v>2000</v>
      </c>
      <c r="E100" s="47">
        <f>D100/H100</f>
        <v>51.282051282051285</v>
      </c>
      <c r="F100" s="2">
        <v>50000</v>
      </c>
      <c r="G100" s="2">
        <v>315</v>
      </c>
      <c r="H100" s="2">
        <v>39</v>
      </c>
      <c r="N100" s="45">
        <v>35</v>
      </c>
    </row>
    <row r="101" spans="1:14" x14ac:dyDescent="0.2">
      <c r="B101" s="2"/>
      <c r="C101" s="2">
        <v>10</v>
      </c>
      <c r="D101" s="2">
        <v>600</v>
      </c>
      <c r="E101" s="47">
        <f>D101/H101</f>
        <v>40</v>
      </c>
      <c r="F101" s="2">
        <v>50000</v>
      </c>
      <c r="G101" s="2">
        <v>210</v>
      </c>
      <c r="H101" s="2">
        <v>15</v>
      </c>
      <c r="N101" s="45">
        <v>10</v>
      </c>
    </row>
    <row r="102" spans="1:14" x14ac:dyDescent="0.2">
      <c r="B102" s="2"/>
      <c r="C102" s="2"/>
      <c r="D102" s="2"/>
      <c r="E102" s="47"/>
      <c r="F102" s="2"/>
      <c r="G102" s="2"/>
      <c r="N102" s="45"/>
    </row>
    <row r="103" spans="1:14" x14ac:dyDescent="0.2">
      <c r="B103" s="2"/>
      <c r="C103" s="2"/>
      <c r="D103" s="2"/>
      <c r="E103" s="47"/>
      <c r="F103" s="2"/>
      <c r="G103" s="2"/>
      <c r="N103" s="45"/>
    </row>
    <row r="104" spans="1:14" x14ac:dyDescent="0.2">
      <c r="A104" s="51" t="s">
        <v>85</v>
      </c>
      <c r="B104" s="2"/>
      <c r="C104" s="2">
        <v>28</v>
      </c>
      <c r="D104" s="2">
        <v>2300</v>
      </c>
      <c r="E104" s="47">
        <f>D104/H104</f>
        <v>71.875</v>
      </c>
      <c r="F104" s="2">
        <v>50000</v>
      </c>
      <c r="G104" s="2">
        <v>325</v>
      </c>
      <c r="H104" s="2">
        <v>32</v>
      </c>
      <c r="N104" s="45">
        <v>28</v>
      </c>
    </row>
    <row r="105" spans="1:14" x14ac:dyDescent="0.2">
      <c r="B105" s="2"/>
      <c r="C105" s="2">
        <v>15</v>
      </c>
      <c r="D105" s="2">
        <v>1100</v>
      </c>
      <c r="E105" s="47">
        <f>D105/H105</f>
        <v>61.111111111111114</v>
      </c>
      <c r="F105" s="2">
        <v>50000</v>
      </c>
      <c r="G105" s="2">
        <v>270</v>
      </c>
      <c r="H105" s="2">
        <v>18</v>
      </c>
      <c r="N105" s="45">
        <v>15</v>
      </c>
    </row>
    <row r="106" spans="1:14" x14ac:dyDescent="0.2">
      <c r="B106" s="2"/>
      <c r="C106" s="2"/>
      <c r="D106" s="2"/>
      <c r="E106" s="47"/>
      <c r="F106" s="2"/>
      <c r="G106" s="2"/>
      <c r="N106" s="45"/>
    </row>
    <row r="107" spans="1:14" x14ac:dyDescent="0.2">
      <c r="B107" s="2"/>
      <c r="C107" s="2"/>
      <c r="D107" s="2"/>
      <c r="E107" s="47"/>
      <c r="F107" s="2"/>
      <c r="G107" s="2"/>
      <c r="N107" s="45"/>
    </row>
    <row r="108" spans="1:14" x14ac:dyDescent="0.2">
      <c r="B108" s="2"/>
      <c r="C108" s="2"/>
      <c r="D108" s="2"/>
      <c r="E108" s="47"/>
      <c r="F108" s="2"/>
      <c r="G108" s="2"/>
      <c r="N108" s="45"/>
    </row>
    <row r="109" spans="1:14" x14ac:dyDescent="0.2">
      <c r="B109" s="2"/>
      <c r="C109" s="2"/>
      <c r="D109" s="2"/>
      <c r="E109" s="47"/>
      <c r="F109" s="2"/>
      <c r="G109" s="2"/>
      <c r="N109" s="45"/>
    </row>
    <row r="110" spans="1:14" x14ac:dyDescent="0.2">
      <c r="A110" s="51" t="s">
        <v>82</v>
      </c>
      <c r="B110" s="2"/>
      <c r="C110" s="2">
        <v>32</v>
      </c>
      <c r="D110" s="2">
        <v>3200</v>
      </c>
      <c r="E110" s="47">
        <f>D110/H110</f>
        <v>88.888888888888886</v>
      </c>
      <c r="F110" s="2">
        <v>40000</v>
      </c>
      <c r="G110" s="2">
        <v>179</v>
      </c>
      <c r="H110" s="2">
        <v>36</v>
      </c>
      <c r="N110" s="53">
        <v>32</v>
      </c>
    </row>
    <row r="111" spans="1:14" x14ac:dyDescent="0.2">
      <c r="B111" s="2"/>
      <c r="C111" s="2">
        <v>25</v>
      </c>
      <c r="D111" s="2">
        <v>2300</v>
      </c>
      <c r="E111" s="47">
        <f t="shared" ref="E111:E112" si="7">D111/H111</f>
        <v>85.18518518518519</v>
      </c>
      <c r="F111" s="2">
        <v>40000</v>
      </c>
      <c r="G111" s="2">
        <v>139</v>
      </c>
      <c r="H111" s="2">
        <v>27</v>
      </c>
      <c r="N111" s="34">
        <v>25</v>
      </c>
    </row>
    <row r="112" spans="1:14" x14ac:dyDescent="0.2">
      <c r="B112" s="2"/>
      <c r="C112" s="2">
        <v>11</v>
      </c>
      <c r="D112" s="2">
        <v>1150</v>
      </c>
      <c r="E112" s="47">
        <f t="shared" si="7"/>
        <v>88.461538461538467</v>
      </c>
      <c r="F112" s="2">
        <v>40000</v>
      </c>
      <c r="G112" s="2">
        <v>109</v>
      </c>
      <c r="H112" s="2">
        <v>13</v>
      </c>
      <c r="N112" s="34">
        <v>11</v>
      </c>
    </row>
    <row r="113" spans="1:7" x14ac:dyDescent="0.2">
      <c r="B113" s="2"/>
      <c r="C113" s="2"/>
      <c r="D113" s="2"/>
      <c r="E113" s="47"/>
      <c r="F113" s="2"/>
      <c r="G113" s="2"/>
    </row>
    <row r="114" spans="1:7" x14ac:dyDescent="0.2">
      <c r="B114" s="2"/>
      <c r="C114" s="2"/>
      <c r="D114" s="2"/>
      <c r="E114" s="47"/>
      <c r="F114" s="2"/>
      <c r="G114" s="2"/>
    </row>
    <row r="115" spans="1:7" x14ac:dyDescent="0.2">
      <c r="A115" t="e">
        <f>MATCH(Feuil1!D16,Feuil2!G2:G112,0)</f>
        <v>#N/A</v>
      </c>
      <c r="B115" s="2"/>
      <c r="C115" s="2"/>
      <c r="D115" s="2"/>
      <c r="E115" s="47"/>
      <c r="F115" s="2"/>
      <c r="G115" s="2"/>
    </row>
    <row r="116" spans="1:7" x14ac:dyDescent="0.2">
      <c r="B116" s="2"/>
      <c r="C116" s="2"/>
      <c r="D116" s="2"/>
      <c r="E116" s="47"/>
      <c r="F116" s="2"/>
      <c r="G116" s="2"/>
    </row>
    <row r="117" spans="1:7" x14ac:dyDescent="0.2">
      <c r="B117" s="2"/>
      <c r="C117" s="2"/>
      <c r="D117" s="2"/>
      <c r="E117" s="47"/>
      <c r="F117" s="2"/>
      <c r="G117" s="2"/>
    </row>
    <row r="118" spans="1:7" x14ac:dyDescent="0.2">
      <c r="B118" s="2"/>
      <c r="C118" s="2"/>
      <c r="D118" s="2"/>
      <c r="E118" s="47"/>
      <c r="F118" s="2"/>
      <c r="G118" s="2"/>
    </row>
    <row r="119" spans="1:7" x14ac:dyDescent="0.2">
      <c r="B119" s="2"/>
      <c r="C119" s="2"/>
      <c r="D119" s="2"/>
      <c r="E119" s="47"/>
      <c r="F119" s="2"/>
      <c r="G119" s="2"/>
    </row>
    <row r="120" spans="1:7" x14ac:dyDescent="0.2">
      <c r="B120" s="2"/>
      <c r="C120" s="2"/>
      <c r="D120" s="2"/>
      <c r="E120" s="47"/>
      <c r="F120" s="2"/>
      <c r="G120" s="2"/>
    </row>
    <row r="121" spans="1:7" x14ac:dyDescent="0.2">
      <c r="B121" s="2"/>
      <c r="C121" s="2"/>
      <c r="D121" s="2"/>
      <c r="E121" s="47"/>
      <c r="F121" s="2"/>
      <c r="G121" s="2"/>
    </row>
    <row r="122" spans="1:7" x14ac:dyDescent="0.2">
      <c r="B122" s="2"/>
      <c r="C122" s="2"/>
      <c r="D122" s="2"/>
      <c r="E122" s="47"/>
      <c r="F122" s="2"/>
      <c r="G122" s="2"/>
    </row>
    <row r="123" spans="1:7" x14ac:dyDescent="0.2">
      <c r="B123" s="2"/>
      <c r="C123" s="2"/>
      <c r="D123" s="2"/>
      <c r="E123" s="47"/>
      <c r="F123" s="2"/>
      <c r="G123" s="2"/>
    </row>
    <row r="124" spans="1:7" x14ac:dyDescent="0.2">
      <c r="B124" s="2"/>
      <c r="C124" s="2"/>
      <c r="D124" s="2"/>
      <c r="E124" s="47"/>
      <c r="F124" s="2"/>
      <c r="G124" s="2"/>
    </row>
    <row r="125" spans="1:7" x14ac:dyDescent="0.2">
      <c r="B125" s="2"/>
      <c r="C125" s="2"/>
      <c r="D125" s="2"/>
      <c r="E125" s="47"/>
      <c r="F125" s="2"/>
      <c r="G125" s="2"/>
    </row>
    <row r="126" spans="1:7" x14ac:dyDescent="0.2">
      <c r="B126" s="2"/>
      <c r="C126" s="2"/>
      <c r="D126" s="2"/>
      <c r="E126" s="47"/>
      <c r="F126" s="2"/>
      <c r="G126" s="2"/>
    </row>
    <row r="127" spans="1:7" x14ac:dyDescent="0.2">
      <c r="B127" s="2"/>
      <c r="C127" s="2"/>
      <c r="D127" s="2"/>
      <c r="E127" s="47"/>
      <c r="F127" s="2"/>
      <c r="G127" s="2"/>
    </row>
    <row r="128" spans="1:7" x14ac:dyDescent="0.2">
      <c r="B128" s="2"/>
      <c r="C128" s="2"/>
      <c r="D128" s="2"/>
      <c r="E128" s="47"/>
      <c r="F128" s="2"/>
      <c r="G128" s="2"/>
    </row>
    <row r="129" spans="2:7" x14ac:dyDescent="0.2">
      <c r="B129" s="2"/>
      <c r="C129" s="2"/>
      <c r="D129" s="2"/>
      <c r="E129" s="47"/>
      <c r="F129" s="2"/>
      <c r="G129" s="2"/>
    </row>
    <row r="130" spans="2:7" x14ac:dyDescent="0.2">
      <c r="B130" s="2"/>
      <c r="C130" s="2"/>
      <c r="D130" s="2"/>
      <c r="E130" s="47"/>
      <c r="F130" s="2"/>
      <c r="G130" s="2"/>
    </row>
    <row r="131" spans="2:7" x14ac:dyDescent="0.2">
      <c r="B131" s="2"/>
      <c r="C131" s="2"/>
      <c r="D131" s="2"/>
      <c r="E131" s="47"/>
      <c r="F131" s="2"/>
      <c r="G131" s="2"/>
    </row>
    <row r="132" spans="2:7" x14ac:dyDescent="0.2">
      <c r="B132" s="2"/>
      <c r="C132" s="2"/>
      <c r="D132" s="2"/>
      <c r="E132" s="47"/>
      <c r="F132" s="2"/>
      <c r="G132" s="2"/>
    </row>
    <row r="133" spans="2:7" x14ac:dyDescent="0.2">
      <c r="B133" s="2"/>
      <c r="C133" s="2"/>
      <c r="D133" s="2"/>
      <c r="E133" s="47"/>
      <c r="F133" s="2"/>
      <c r="G133" s="2"/>
    </row>
    <row r="134" spans="2:7" x14ac:dyDescent="0.2">
      <c r="B134" s="2"/>
      <c r="C134" s="2"/>
      <c r="D134" s="2"/>
      <c r="E134" s="47"/>
      <c r="F134" s="2"/>
      <c r="G134" s="2"/>
    </row>
    <row r="135" spans="2:7" x14ac:dyDescent="0.2">
      <c r="B135" s="2"/>
      <c r="C135" s="2"/>
      <c r="D135" s="2"/>
      <c r="E135" s="47"/>
      <c r="F135" s="2"/>
      <c r="G135" s="2"/>
    </row>
    <row r="136" spans="2:7" x14ac:dyDescent="0.2">
      <c r="B136" s="2"/>
      <c r="C136" s="2"/>
      <c r="D136" s="2"/>
      <c r="E136" s="47"/>
      <c r="F136" s="2"/>
      <c r="G136" s="2"/>
    </row>
    <row r="137" spans="2:7" x14ac:dyDescent="0.2">
      <c r="B137" s="2"/>
      <c r="C137" s="2"/>
      <c r="D137" s="2"/>
      <c r="E137" s="47"/>
      <c r="F137" s="2"/>
      <c r="G137" s="2"/>
    </row>
    <row r="138" spans="2:7" x14ac:dyDescent="0.2">
      <c r="B138" s="2"/>
      <c r="C138" s="2"/>
      <c r="D138" s="2"/>
      <c r="E138" s="47"/>
      <c r="F138" s="2"/>
      <c r="G138" s="2"/>
    </row>
    <row r="139" spans="2:7" x14ac:dyDescent="0.2">
      <c r="B139" s="2"/>
      <c r="C139" s="2"/>
      <c r="D139" s="2"/>
      <c r="E139" s="47"/>
      <c r="F139" s="2"/>
      <c r="G139" s="2"/>
    </row>
    <row r="140" spans="2:7" x14ac:dyDescent="0.2">
      <c r="B140" s="2"/>
      <c r="C140" s="2"/>
      <c r="D140" s="2"/>
      <c r="E140" s="47"/>
      <c r="F140" s="2"/>
      <c r="G140" s="2"/>
    </row>
    <row r="141" spans="2:7" x14ac:dyDescent="0.2">
      <c r="B141" s="2"/>
      <c r="C141" s="2"/>
      <c r="D141" s="2"/>
      <c r="E141" s="47"/>
      <c r="F141" s="2"/>
      <c r="G141" s="2"/>
    </row>
    <row r="142" spans="2:7" x14ac:dyDescent="0.2">
      <c r="B142" s="2"/>
      <c r="C142" s="2"/>
      <c r="D142" s="2"/>
      <c r="E142" s="47"/>
      <c r="F142" s="2"/>
      <c r="G142" s="2"/>
    </row>
    <row r="143" spans="2:7" x14ac:dyDescent="0.2">
      <c r="B143" s="2"/>
      <c r="C143" s="2"/>
      <c r="D143" s="2"/>
      <c r="E143" s="47"/>
      <c r="F143" s="2"/>
      <c r="G143" s="2"/>
    </row>
    <row r="144" spans="2:7" x14ac:dyDescent="0.2">
      <c r="B144" s="2"/>
      <c r="C144" s="2"/>
      <c r="D144" s="2"/>
      <c r="E144" s="47"/>
      <c r="F144" s="2"/>
      <c r="G144" s="2"/>
    </row>
    <row r="145" spans="2:7" x14ac:dyDescent="0.2">
      <c r="B145" s="2"/>
      <c r="C145" s="2"/>
      <c r="D145" s="2"/>
      <c r="E145" s="47"/>
      <c r="F145" s="2"/>
      <c r="G145" s="2"/>
    </row>
    <row r="146" spans="2:7" x14ac:dyDescent="0.2">
      <c r="B146" s="2"/>
      <c r="C146" s="2"/>
      <c r="D146" s="2"/>
      <c r="E146" s="47"/>
      <c r="F146" s="2"/>
      <c r="G146" s="2"/>
    </row>
    <row r="147" spans="2:7" x14ac:dyDescent="0.2">
      <c r="B147" s="2"/>
      <c r="C147" s="2"/>
      <c r="D147" s="2"/>
      <c r="E147" s="47"/>
      <c r="F147" s="2"/>
      <c r="G147" s="2"/>
    </row>
    <row r="148" spans="2:7" x14ac:dyDescent="0.2">
      <c r="B148" s="2"/>
      <c r="C148" s="2"/>
      <c r="D148" s="2"/>
      <c r="E148" s="47"/>
      <c r="F148" s="2"/>
      <c r="G148" s="2"/>
    </row>
    <row r="149" spans="2:7" x14ac:dyDescent="0.2">
      <c r="B149" s="2"/>
      <c r="C149" s="2"/>
      <c r="D149" s="2"/>
      <c r="E149" s="47"/>
      <c r="F149" s="2"/>
      <c r="G149" s="2"/>
    </row>
    <row r="150" spans="2:7" x14ac:dyDescent="0.2">
      <c r="B150" s="2"/>
      <c r="C150" s="2"/>
      <c r="D150" s="2"/>
      <c r="E150" s="47"/>
      <c r="F150" s="2"/>
      <c r="G150" s="2"/>
    </row>
    <row r="151" spans="2:7" x14ac:dyDescent="0.2">
      <c r="B151" s="2"/>
      <c r="C151" s="2"/>
      <c r="D151" s="2"/>
      <c r="E151" s="47"/>
      <c r="F151" s="2"/>
      <c r="G151" s="2"/>
    </row>
    <row r="152" spans="2:7" x14ac:dyDescent="0.2">
      <c r="B152" s="2"/>
      <c r="C152" s="2"/>
      <c r="D152" s="2"/>
      <c r="E152" s="47"/>
      <c r="F152" s="2"/>
      <c r="G152" s="2"/>
    </row>
    <row r="153" spans="2:7" x14ac:dyDescent="0.2">
      <c r="B153" s="2"/>
      <c r="C153" s="2"/>
      <c r="D153" s="2"/>
      <c r="E153" s="47"/>
      <c r="F153" s="2"/>
      <c r="G153" s="2"/>
    </row>
    <row r="154" spans="2:7" x14ac:dyDescent="0.2">
      <c r="B154" s="2"/>
      <c r="C154" s="2"/>
      <c r="D154" s="2"/>
      <c r="E154" s="47"/>
      <c r="F154" s="2"/>
      <c r="G154" s="2"/>
    </row>
    <row r="155" spans="2:7" x14ac:dyDescent="0.2">
      <c r="B155" s="2"/>
      <c r="C155" s="2"/>
      <c r="D155" s="2"/>
      <c r="E155" s="47"/>
      <c r="F155" s="2"/>
      <c r="G155" s="2"/>
    </row>
    <row r="156" spans="2:7" x14ac:dyDescent="0.2">
      <c r="B156" s="2"/>
      <c r="C156" s="2"/>
      <c r="D156" s="2"/>
      <c r="E156" s="47"/>
      <c r="F156" s="2"/>
      <c r="G156" s="2"/>
    </row>
    <row r="157" spans="2:7" x14ac:dyDescent="0.2">
      <c r="B157" s="2"/>
      <c r="C157" s="2"/>
      <c r="D157" s="2"/>
      <c r="E157" s="47"/>
      <c r="F157" s="2"/>
      <c r="G157" s="2"/>
    </row>
    <row r="158" spans="2:7" x14ac:dyDescent="0.2">
      <c r="B158" s="2"/>
      <c r="C158" s="2"/>
      <c r="D158" s="2"/>
      <c r="E158" s="47"/>
      <c r="F158" s="2"/>
      <c r="G158" s="2"/>
    </row>
    <row r="159" spans="2:7" x14ac:dyDescent="0.2">
      <c r="B159" s="2"/>
      <c r="C159" s="2"/>
      <c r="D159" s="2"/>
      <c r="E159" s="47"/>
      <c r="F159" s="2"/>
      <c r="G159" s="2"/>
    </row>
    <row r="160" spans="2:7" x14ac:dyDescent="0.2">
      <c r="B160" s="2"/>
      <c r="C160" s="2"/>
      <c r="D160" s="2"/>
      <c r="E160" s="47"/>
      <c r="F160" s="2"/>
      <c r="G160" s="2"/>
    </row>
    <row r="161" spans="2:7" x14ac:dyDescent="0.2">
      <c r="B161" s="2"/>
      <c r="C161" s="2"/>
      <c r="D161" s="2"/>
      <c r="E161" s="47"/>
      <c r="F161" s="2"/>
      <c r="G161" s="2"/>
    </row>
    <row r="162" spans="2:7" x14ac:dyDescent="0.2">
      <c r="B162" s="2"/>
      <c r="C162" s="2"/>
      <c r="D162" s="2"/>
      <c r="E162" s="47"/>
      <c r="F162" s="2"/>
      <c r="G162" s="2"/>
    </row>
    <row r="163" spans="2:7" x14ac:dyDescent="0.2">
      <c r="B163" s="2"/>
      <c r="C163" s="2"/>
      <c r="D163" s="2"/>
      <c r="E163" s="47"/>
      <c r="F163" s="2"/>
      <c r="G163" s="2"/>
    </row>
    <row r="164" spans="2:7" x14ac:dyDescent="0.2">
      <c r="B164" s="2"/>
      <c r="C164" s="2"/>
      <c r="D164" s="2"/>
      <c r="E164" s="47"/>
      <c r="F164" s="2"/>
      <c r="G164" s="2"/>
    </row>
    <row r="165" spans="2:7" x14ac:dyDescent="0.2">
      <c r="B165" s="2"/>
      <c r="C165" s="2"/>
      <c r="D165" s="2"/>
      <c r="E165" s="47"/>
      <c r="F165" s="2"/>
      <c r="G165" s="2"/>
    </row>
    <row r="166" spans="2:7" x14ac:dyDescent="0.2">
      <c r="B166" s="2"/>
      <c r="C166" s="2"/>
      <c r="D166" s="2"/>
      <c r="E166" s="47"/>
      <c r="F166" s="2"/>
      <c r="G166" s="2"/>
    </row>
    <row r="167" spans="2:7" x14ac:dyDescent="0.2">
      <c r="B167" s="2"/>
      <c r="C167" s="2"/>
      <c r="D167" s="2"/>
      <c r="E167" s="47"/>
      <c r="F167" s="2"/>
      <c r="G167" s="2"/>
    </row>
    <row r="168" spans="2:7" x14ac:dyDescent="0.2">
      <c r="B168" s="2"/>
      <c r="C168" s="2"/>
      <c r="D168" s="2"/>
      <c r="E168" s="47"/>
      <c r="F168" s="2"/>
      <c r="G168" s="2"/>
    </row>
    <row r="169" spans="2:7" x14ac:dyDescent="0.2">
      <c r="B169" s="2"/>
      <c r="C169" s="2"/>
      <c r="D169" s="2"/>
      <c r="E169" s="47"/>
      <c r="F169" s="2"/>
      <c r="G169" s="2"/>
    </row>
    <row r="170" spans="2:7" x14ac:dyDescent="0.2">
      <c r="B170" s="2"/>
      <c r="C170" s="2"/>
      <c r="D170" s="2"/>
      <c r="E170" s="47"/>
      <c r="F170" s="2"/>
      <c r="G170" s="2"/>
    </row>
    <row r="171" spans="2:7" x14ac:dyDescent="0.2">
      <c r="B171" s="2"/>
      <c r="C171" s="2"/>
      <c r="D171" s="2"/>
      <c r="E171" s="47"/>
      <c r="F171" s="2"/>
      <c r="G171" s="2"/>
    </row>
    <row r="172" spans="2:7" x14ac:dyDescent="0.2">
      <c r="B172" s="2"/>
      <c r="C172" s="2"/>
      <c r="D172" s="2"/>
      <c r="E172" s="47"/>
      <c r="F172" s="2"/>
      <c r="G172" s="2"/>
    </row>
    <row r="173" spans="2:7" x14ac:dyDescent="0.2">
      <c r="B173" s="2"/>
      <c r="C173" s="2"/>
      <c r="D173" s="2"/>
      <c r="E173" s="47"/>
      <c r="F173" s="2"/>
      <c r="G173" s="2"/>
    </row>
    <row r="174" spans="2:7" x14ac:dyDescent="0.2">
      <c r="B174" s="2"/>
      <c r="C174" s="2"/>
      <c r="D174" s="2"/>
      <c r="E174" s="47"/>
      <c r="F174" s="2"/>
      <c r="G174" s="2"/>
    </row>
    <row r="175" spans="2:7" x14ac:dyDescent="0.2">
      <c r="B175" s="2"/>
      <c r="C175" s="2"/>
      <c r="D175" s="2"/>
      <c r="E175" s="47"/>
      <c r="F175" s="2"/>
      <c r="G175" s="2"/>
    </row>
    <row r="176" spans="2:7" x14ac:dyDescent="0.2">
      <c r="B176" s="2"/>
      <c r="C176" s="2"/>
      <c r="D176" s="2"/>
      <c r="E176" s="47"/>
      <c r="F176" s="2"/>
      <c r="G176" s="2"/>
    </row>
    <row r="177" spans="2:7" x14ac:dyDescent="0.2">
      <c r="B177" s="2"/>
      <c r="C177" s="2"/>
      <c r="D177" s="2"/>
      <c r="E177" s="47"/>
      <c r="F177" s="2"/>
      <c r="G177" s="2"/>
    </row>
    <row r="178" spans="2:7" x14ac:dyDescent="0.2">
      <c r="B178" s="2"/>
      <c r="C178" s="2"/>
      <c r="D178" s="2"/>
      <c r="E178" s="47"/>
      <c r="F178" s="2"/>
      <c r="G178" s="2"/>
    </row>
    <row r="179" spans="2:7" x14ac:dyDescent="0.2">
      <c r="B179" s="2"/>
      <c r="C179" s="2"/>
      <c r="D179" s="2"/>
      <c r="E179" s="47"/>
      <c r="F179" s="2"/>
      <c r="G179" s="2"/>
    </row>
    <row r="180" spans="2:7" x14ac:dyDescent="0.2">
      <c r="B180" s="2"/>
      <c r="C180" s="2"/>
      <c r="D180" s="2"/>
      <c r="E180" s="47"/>
      <c r="F180" s="2"/>
      <c r="G180" s="2"/>
    </row>
    <row r="181" spans="2:7" x14ac:dyDescent="0.2">
      <c r="B181" s="2"/>
      <c r="C181" s="2"/>
      <c r="D181" s="2"/>
      <c r="E181" s="47"/>
      <c r="F181" s="2"/>
      <c r="G181" s="2"/>
    </row>
    <row r="182" spans="2:7" x14ac:dyDescent="0.2">
      <c r="B182" s="2"/>
      <c r="C182" s="2"/>
      <c r="D182" s="2"/>
      <c r="E182" s="47"/>
      <c r="F182" s="2"/>
      <c r="G182" s="2"/>
    </row>
    <row r="183" spans="2:7" x14ac:dyDescent="0.2">
      <c r="B183" s="2"/>
      <c r="C183" s="2"/>
      <c r="D183" s="2"/>
      <c r="E183" s="47"/>
      <c r="F183" s="2"/>
      <c r="G183" s="2"/>
    </row>
    <row r="184" spans="2:7" x14ac:dyDescent="0.2">
      <c r="B184" s="2"/>
      <c r="C184" s="2"/>
      <c r="D184" s="2"/>
      <c r="E184" s="47"/>
      <c r="F184" s="2"/>
      <c r="G184" s="2"/>
    </row>
    <row r="185" spans="2:7" x14ac:dyDescent="0.2">
      <c r="B185" s="2"/>
      <c r="C185" s="2"/>
      <c r="D185" s="2"/>
      <c r="E185" s="47"/>
      <c r="F185" s="2"/>
      <c r="G185" s="2"/>
    </row>
    <row r="186" spans="2:7" x14ac:dyDescent="0.2">
      <c r="B186" s="2"/>
      <c r="C186" s="2"/>
      <c r="D186" s="2"/>
      <c r="E186" s="47"/>
      <c r="F186" s="2"/>
      <c r="G186" s="2"/>
    </row>
    <row r="187" spans="2:7" x14ac:dyDescent="0.2">
      <c r="B187" s="2"/>
      <c r="C187" s="2"/>
      <c r="D187" s="2"/>
      <c r="E187" s="47"/>
      <c r="F187" s="2"/>
      <c r="G187" s="2"/>
    </row>
    <row r="188" spans="2:7" x14ac:dyDescent="0.2">
      <c r="B188" s="2"/>
      <c r="C188" s="2"/>
      <c r="D188" s="2"/>
      <c r="E188" s="47"/>
      <c r="F188" s="2"/>
      <c r="G188" s="2"/>
    </row>
    <row r="189" spans="2:7" x14ac:dyDescent="0.2">
      <c r="B189" s="2"/>
      <c r="C189" s="2"/>
      <c r="D189" s="2"/>
      <c r="E189" s="47"/>
      <c r="F189" s="2"/>
      <c r="G189" s="2"/>
    </row>
    <row r="190" spans="2:7" x14ac:dyDescent="0.2">
      <c r="B190" s="2"/>
      <c r="C190" s="2"/>
      <c r="D190" s="2"/>
      <c r="E190" s="47"/>
      <c r="F190" s="2"/>
      <c r="G190" s="2"/>
    </row>
    <row r="191" spans="2:7" x14ac:dyDescent="0.2">
      <c r="B191" s="2"/>
      <c r="C191" s="2"/>
      <c r="D191" s="2"/>
      <c r="E191" s="47"/>
      <c r="F191" s="2"/>
      <c r="G191" s="2"/>
    </row>
    <row r="192" spans="2:7" x14ac:dyDescent="0.2">
      <c r="B192" s="2"/>
      <c r="C192" s="2"/>
      <c r="D192" s="2"/>
      <c r="E192" s="47"/>
      <c r="F192" s="2"/>
      <c r="G192" s="2"/>
    </row>
    <row r="193" spans="2:7" x14ac:dyDescent="0.2">
      <c r="B193" s="2"/>
      <c r="C193" s="2"/>
      <c r="D193" s="2"/>
      <c r="E193" s="47"/>
      <c r="F193" s="2"/>
      <c r="G193" s="2"/>
    </row>
    <row r="194" spans="2:7" x14ac:dyDescent="0.2">
      <c r="B194" s="2"/>
      <c r="C194" s="2"/>
      <c r="D194" s="2"/>
      <c r="E194" s="47"/>
      <c r="F194" s="2"/>
      <c r="G194" s="2"/>
    </row>
    <row r="195" spans="2:7" x14ac:dyDescent="0.2">
      <c r="B195" s="2"/>
      <c r="C195" s="2"/>
      <c r="D195" s="2"/>
      <c r="E195" s="47"/>
      <c r="F195" s="2"/>
      <c r="G195" s="2"/>
    </row>
    <row r="196" spans="2:7" x14ac:dyDescent="0.2">
      <c r="B196" s="2"/>
      <c r="C196" s="2"/>
      <c r="D196" s="2"/>
      <c r="E196" s="47"/>
      <c r="F196" s="2"/>
      <c r="G196" s="2"/>
    </row>
    <row r="197" spans="2:7" x14ac:dyDescent="0.2">
      <c r="B197" s="2"/>
      <c r="C197" s="2"/>
      <c r="D197" s="2"/>
      <c r="E197" s="47"/>
      <c r="F197" s="2"/>
      <c r="G197" s="2"/>
    </row>
    <row r="198" spans="2:7" x14ac:dyDescent="0.2">
      <c r="B198" s="2"/>
      <c r="C198" s="2"/>
      <c r="D198" s="2"/>
      <c r="E198" s="47"/>
      <c r="F198" s="2"/>
      <c r="G198" s="2"/>
    </row>
    <row r="199" spans="2:7" x14ac:dyDescent="0.2">
      <c r="B199" s="2"/>
      <c r="C199" s="2"/>
      <c r="D199" s="2"/>
      <c r="E199" s="47"/>
      <c r="F199" s="2"/>
      <c r="G199" s="2"/>
    </row>
    <row r="200" spans="2:7" x14ac:dyDescent="0.2">
      <c r="B200" s="2"/>
      <c r="C200" s="2"/>
      <c r="D200" s="2"/>
      <c r="E200" s="47"/>
      <c r="F200" s="2"/>
      <c r="G200" s="2"/>
    </row>
    <row r="201" spans="2:7" x14ac:dyDescent="0.2">
      <c r="B201" s="2"/>
      <c r="C201" s="2"/>
      <c r="D201" s="2"/>
      <c r="E201" s="47"/>
      <c r="F201" s="2"/>
      <c r="G201" s="2"/>
    </row>
    <row r="202" spans="2:7" x14ac:dyDescent="0.2">
      <c r="B202" s="2"/>
      <c r="C202" s="2"/>
      <c r="D202" s="2"/>
      <c r="E202" s="47"/>
      <c r="F202" s="2"/>
      <c r="G202" s="2"/>
    </row>
    <row r="203" spans="2:7" x14ac:dyDescent="0.2">
      <c r="B203" s="2"/>
      <c r="C203" s="2"/>
      <c r="D203" s="2"/>
      <c r="E203" s="47"/>
      <c r="F203" s="2"/>
      <c r="G203" s="2"/>
    </row>
    <row r="204" spans="2:7" x14ac:dyDescent="0.2">
      <c r="B204" s="2"/>
      <c r="C204" s="2"/>
      <c r="D204" s="2"/>
      <c r="E204" s="47"/>
      <c r="F204" s="2"/>
      <c r="G204" s="2"/>
    </row>
    <row r="205" spans="2:7" x14ac:dyDescent="0.2">
      <c r="B205" s="2"/>
      <c r="C205" s="2"/>
      <c r="D205" s="2"/>
      <c r="E205" s="47"/>
      <c r="F205" s="2"/>
      <c r="G205" s="2"/>
    </row>
    <row r="206" spans="2:7" x14ac:dyDescent="0.2">
      <c r="B206" s="2"/>
      <c r="C206" s="2"/>
      <c r="D206" s="2"/>
      <c r="E206" s="47"/>
      <c r="F206" s="2"/>
      <c r="G206" s="2"/>
    </row>
    <row r="207" spans="2:7" x14ac:dyDescent="0.2">
      <c r="B207" s="2"/>
      <c r="C207" s="2"/>
      <c r="D207" s="2"/>
      <c r="E207" s="47"/>
      <c r="F207" s="2"/>
      <c r="G207" s="2"/>
    </row>
    <row r="208" spans="2:7" x14ac:dyDescent="0.2">
      <c r="B208" s="2"/>
      <c r="C208" s="2"/>
      <c r="D208" s="2"/>
      <c r="E208" s="47"/>
      <c r="F208" s="2"/>
      <c r="G208" s="2"/>
    </row>
    <row r="209" spans="2:7" x14ac:dyDescent="0.2">
      <c r="B209" s="2"/>
      <c r="C209" s="2"/>
      <c r="D209" s="2"/>
      <c r="E209" s="47"/>
      <c r="F209" s="2"/>
      <c r="G209" s="2"/>
    </row>
    <row r="210" spans="2:7" x14ac:dyDescent="0.2">
      <c r="B210" s="2"/>
      <c r="C210" s="2"/>
      <c r="D210" s="2"/>
      <c r="E210" s="47"/>
      <c r="F210" s="2"/>
      <c r="G210" s="2"/>
    </row>
    <row r="211" spans="2:7" x14ac:dyDescent="0.2">
      <c r="B211" s="2"/>
      <c r="C211" s="2"/>
      <c r="D211" s="2"/>
      <c r="E211" s="47"/>
      <c r="F211" s="2"/>
      <c r="G211" s="2"/>
    </row>
    <row r="212" spans="2:7" x14ac:dyDescent="0.2">
      <c r="B212" s="2"/>
      <c r="C212" s="2"/>
      <c r="D212" s="2"/>
      <c r="E212" s="47"/>
      <c r="F212" s="2"/>
      <c r="G212" s="2"/>
    </row>
    <row r="213" spans="2:7" x14ac:dyDescent="0.2">
      <c r="B213" s="2"/>
      <c r="C213" s="2"/>
      <c r="D213" s="2"/>
      <c r="E213" s="47"/>
      <c r="F213" s="2"/>
      <c r="G213" s="2"/>
    </row>
    <row r="214" spans="2:7" x14ac:dyDescent="0.2">
      <c r="B214" s="2"/>
      <c r="C214" s="2"/>
      <c r="D214" s="2"/>
      <c r="E214" s="47"/>
      <c r="F214" s="2"/>
      <c r="G214" s="2"/>
    </row>
    <row r="215" spans="2:7" x14ac:dyDescent="0.2">
      <c r="B215" s="2"/>
      <c r="C215" s="2"/>
      <c r="D215" s="2"/>
      <c r="E215" s="47"/>
      <c r="F215" s="2"/>
      <c r="G215" s="2"/>
    </row>
    <row r="216" spans="2:7" x14ac:dyDescent="0.2">
      <c r="B216" s="2"/>
      <c r="C216" s="2"/>
      <c r="D216" s="2"/>
      <c r="E216" s="47"/>
      <c r="F216" s="2"/>
      <c r="G216" s="2"/>
    </row>
    <row r="217" spans="2:7" x14ac:dyDescent="0.2">
      <c r="B217" s="2"/>
      <c r="C217" s="2"/>
      <c r="D217" s="2"/>
      <c r="E217" s="47"/>
      <c r="F217" s="2"/>
      <c r="G217" s="2"/>
    </row>
    <row r="218" spans="2:7" x14ac:dyDescent="0.2">
      <c r="B218" s="2"/>
      <c r="C218" s="2"/>
      <c r="D218" s="2"/>
      <c r="E218" s="47"/>
      <c r="F218" s="2"/>
      <c r="G218" s="2"/>
    </row>
    <row r="219" spans="2:7" x14ac:dyDescent="0.2">
      <c r="B219" s="2"/>
      <c r="C219" s="2"/>
      <c r="D219" s="2"/>
      <c r="E219" s="47"/>
      <c r="F219" s="2"/>
      <c r="G219" s="2"/>
    </row>
    <row r="220" spans="2:7" x14ac:dyDescent="0.2">
      <c r="B220" s="2"/>
      <c r="C220" s="2"/>
      <c r="D220" s="2"/>
      <c r="E220" s="47"/>
      <c r="F220" s="2"/>
      <c r="G220" s="2"/>
    </row>
    <row r="221" spans="2:7" x14ac:dyDescent="0.2">
      <c r="B221" s="2"/>
      <c r="C221" s="2"/>
      <c r="D221" s="2"/>
      <c r="E221" s="47"/>
      <c r="F221" s="2"/>
      <c r="G221" s="2"/>
    </row>
    <row r="222" spans="2:7" x14ac:dyDescent="0.2">
      <c r="B222" s="2"/>
      <c r="C222" s="2"/>
      <c r="D222" s="2"/>
      <c r="E222" s="47"/>
      <c r="F222" s="2"/>
      <c r="G222" s="2"/>
    </row>
    <row r="223" spans="2:7" x14ac:dyDescent="0.2">
      <c r="B223" s="2"/>
      <c r="C223" s="2"/>
      <c r="D223" s="2"/>
      <c r="E223" s="47"/>
      <c r="F223" s="2"/>
      <c r="G223" s="2"/>
    </row>
    <row r="224" spans="2:7" x14ac:dyDescent="0.2">
      <c r="B224" s="2"/>
      <c r="C224" s="2"/>
      <c r="D224" s="2"/>
      <c r="E224" s="47"/>
      <c r="F224" s="2"/>
      <c r="G224" s="2"/>
    </row>
    <row r="225" spans="2:7" x14ac:dyDescent="0.2">
      <c r="B225" s="2"/>
      <c r="C225" s="2"/>
      <c r="D225" s="2"/>
      <c r="E225" s="47"/>
      <c r="F225" s="2"/>
      <c r="G225" s="2"/>
    </row>
    <row r="226" spans="2:7" x14ac:dyDescent="0.2">
      <c r="B226" s="2"/>
      <c r="C226" s="2"/>
      <c r="D226" s="2"/>
      <c r="E226" s="47"/>
      <c r="F226" s="2"/>
      <c r="G226" s="2"/>
    </row>
    <row r="227" spans="2:7" x14ac:dyDescent="0.2">
      <c r="B227" s="2"/>
      <c r="C227" s="2"/>
      <c r="D227" s="2"/>
      <c r="E227" s="47"/>
      <c r="F227" s="2"/>
      <c r="G227" s="2"/>
    </row>
    <row r="228" spans="2:7" x14ac:dyDescent="0.2">
      <c r="B228" s="2"/>
      <c r="C228" s="2"/>
      <c r="D228" s="2"/>
      <c r="E228" s="47"/>
      <c r="F228" s="2"/>
      <c r="G228" s="2"/>
    </row>
    <row r="229" spans="2:7" x14ac:dyDescent="0.2">
      <c r="B229" s="2"/>
      <c r="C229" s="2"/>
      <c r="D229" s="2"/>
      <c r="E229" s="47"/>
      <c r="F229" s="2"/>
      <c r="G229" s="2"/>
    </row>
    <row r="230" spans="2:7" x14ac:dyDescent="0.2">
      <c r="B230" s="2"/>
      <c r="C230" s="2"/>
      <c r="D230" s="2"/>
      <c r="E230" s="47"/>
      <c r="F230" s="2"/>
      <c r="G230" s="2"/>
    </row>
    <row r="231" spans="2:7" x14ac:dyDescent="0.2">
      <c r="B231" s="2"/>
      <c r="C231" s="2"/>
      <c r="D231" s="2"/>
      <c r="E231" s="47"/>
      <c r="F231" s="2"/>
      <c r="G231" s="2"/>
    </row>
    <row r="232" spans="2:7" x14ac:dyDescent="0.2">
      <c r="B232" s="2"/>
      <c r="C232" s="2"/>
      <c r="D232" s="2"/>
      <c r="E232" s="47"/>
      <c r="F232" s="2"/>
      <c r="G232" s="2"/>
    </row>
    <row r="233" spans="2:7" x14ac:dyDescent="0.2">
      <c r="B233" s="2"/>
      <c r="C233" s="2"/>
      <c r="D233" s="2"/>
      <c r="E233" s="47"/>
      <c r="F233" s="2"/>
      <c r="G233" s="2"/>
    </row>
    <row r="234" spans="2:7" x14ac:dyDescent="0.2">
      <c r="B234" s="2"/>
      <c r="C234" s="2"/>
      <c r="D234" s="2"/>
      <c r="E234" s="47"/>
      <c r="F234" s="2"/>
      <c r="G234" s="2"/>
    </row>
    <row r="235" spans="2:7" x14ac:dyDescent="0.2">
      <c r="B235" s="2"/>
      <c r="C235" s="2"/>
      <c r="D235" s="2"/>
      <c r="E235" s="47"/>
      <c r="F235" s="2"/>
      <c r="G235" s="2"/>
    </row>
    <row r="236" spans="2:7" x14ac:dyDescent="0.2">
      <c r="B236" s="2"/>
      <c r="C236" s="2"/>
      <c r="D236" s="2"/>
      <c r="E236" s="47"/>
      <c r="F236" s="2"/>
      <c r="G236" s="2"/>
    </row>
    <row r="237" spans="2:7" x14ac:dyDescent="0.2">
      <c r="B237" s="2"/>
      <c r="C237" s="2"/>
      <c r="D237" s="2"/>
      <c r="E237" s="47"/>
      <c r="F237" s="2"/>
      <c r="G237" s="2"/>
    </row>
    <row r="238" spans="2:7" x14ac:dyDescent="0.2">
      <c r="B238" s="2"/>
      <c r="C238" s="2"/>
      <c r="D238" s="2"/>
      <c r="E238" s="47"/>
      <c r="F238" s="2"/>
      <c r="G238" s="2"/>
    </row>
    <row r="239" spans="2:7" x14ac:dyDescent="0.2">
      <c r="B239" s="2"/>
      <c r="C239" s="2"/>
      <c r="D239" s="2"/>
      <c r="E239" s="47"/>
      <c r="F239" s="2"/>
      <c r="G239" s="2"/>
    </row>
    <row r="240" spans="2:7" x14ac:dyDescent="0.2">
      <c r="B240" s="2"/>
      <c r="C240" s="2"/>
      <c r="D240" s="2"/>
      <c r="E240" s="47"/>
      <c r="F240" s="2"/>
      <c r="G240" s="2"/>
    </row>
    <row r="241" spans="2:7" x14ac:dyDescent="0.2">
      <c r="B241" s="2"/>
      <c r="C241" s="2"/>
      <c r="D241" s="2"/>
      <c r="E241" s="47"/>
      <c r="F241" s="2"/>
      <c r="G241" s="2"/>
    </row>
    <row r="242" spans="2:7" x14ac:dyDescent="0.2">
      <c r="B242" s="2"/>
      <c r="C242" s="2"/>
      <c r="D242" s="2"/>
      <c r="E242" s="47"/>
      <c r="F242" s="2"/>
      <c r="G242" s="2"/>
    </row>
    <row r="243" spans="2:7" x14ac:dyDescent="0.2">
      <c r="B243" s="2"/>
      <c r="C243" s="2"/>
      <c r="D243" s="2"/>
      <c r="E243" s="47"/>
      <c r="F243" s="2"/>
      <c r="G243" s="2"/>
    </row>
    <row r="244" spans="2:7" x14ac:dyDescent="0.2">
      <c r="B244" s="2"/>
      <c r="C244" s="2"/>
      <c r="D244" s="2"/>
      <c r="E244" s="47"/>
      <c r="F244" s="2"/>
      <c r="G244" s="2"/>
    </row>
    <row r="245" spans="2:7" x14ac:dyDescent="0.2">
      <c r="B245" s="2"/>
      <c r="C245" s="2"/>
      <c r="D245" s="2"/>
      <c r="E245" s="47"/>
      <c r="F245" s="2"/>
      <c r="G245" s="2"/>
    </row>
    <row r="246" spans="2:7" x14ac:dyDescent="0.2">
      <c r="B246" s="2"/>
      <c r="C246" s="2"/>
      <c r="D246" s="2"/>
      <c r="E246" s="47"/>
      <c r="F246" s="2"/>
      <c r="G246" s="2"/>
    </row>
    <row r="247" spans="2:7" x14ac:dyDescent="0.2">
      <c r="B247" s="2"/>
      <c r="C247" s="2"/>
      <c r="D247" s="2"/>
      <c r="E247" s="47"/>
      <c r="F247" s="2"/>
      <c r="G247" s="2"/>
    </row>
    <row r="248" spans="2:7" x14ac:dyDescent="0.2">
      <c r="B248" s="2"/>
      <c r="C248" s="2"/>
      <c r="D248" s="2"/>
      <c r="E248" s="47"/>
      <c r="F248" s="2"/>
      <c r="G248" s="2"/>
    </row>
    <row r="249" spans="2:7" x14ac:dyDescent="0.2">
      <c r="B249" s="2"/>
      <c r="C249" s="2"/>
      <c r="D249" s="2"/>
      <c r="E249" s="47"/>
      <c r="F249" s="2"/>
      <c r="G249" s="2"/>
    </row>
    <row r="250" spans="2:7" x14ac:dyDescent="0.2">
      <c r="B250" s="2"/>
      <c r="C250" s="2"/>
      <c r="D250" s="2"/>
      <c r="E250" s="47"/>
      <c r="F250" s="2"/>
      <c r="G250" s="2"/>
    </row>
    <row r="251" spans="2:7" x14ac:dyDescent="0.2">
      <c r="B251" s="2"/>
      <c r="C251" s="2"/>
      <c r="D251" s="2"/>
      <c r="E251" s="47"/>
      <c r="F251" s="2"/>
      <c r="G251" s="2"/>
    </row>
    <row r="252" spans="2:7" x14ac:dyDescent="0.2">
      <c r="B252" s="2"/>
      <c r="C252" s="2"/>
      <c r="D252" s="2"/>
      <c r="E252" s="47"/>
      <c r="F252" s="2"/>
      <c r="G252" s="2"/>
    </row>
    <row r="253" spans="2:7" x14ac:dyDescent="0.2">
      <c r="B253" s="2"/>
      <c r="C253" s="2"/>
      <c r="D253" s="2"/>
      <c r="E253" s="47"/>
      <c r="F253" s="2"/>
      <c r="G253" s="2"/>
    </row>
    <row r="254" spans="2:7" x14ac:dyDescent="0.2">
      <c r="B254" s="2"/>
      <c r="C254" s="2"/>
      <c r="D254" s="2"/>
      <c r="E254" s="47"/>
      <c r="F254" s="2"/>
      <c r="G254" s="2"/>
    </row>
    <row r="255" spans="2:7" x14ac:dyDescent="0.2">
      <c r="B255" s="2"/>
      <c r="C255" s="2"/>
      <c r="D255" s="2"/>
      <c r="E255" s="47"/>
      <c r="F255" s="2"/>
      <c r="G255" s="2"/>
    </row>
    <row r="256" spans="2:7" x14ac:dyDescent="0.2">
      <c r="B256" s="2"/>
      <c r="C256" s="2"/>
      <c r="D256" s="2"/>
      <c r="E256" s="47"/>
      <c r="F256" s="2"/>
      <c r="G256" s="2"/>
    </row>
    <row r="257" spans="2:7" x14ac:dyDescent="0.2">
      <c r="B257" s="2"/>
      <c r="C257" s="2"/>
      <c r="D257" s="2"/>
      <c r="E257" s="47"/>
      <c r="F257" s="2"/>
      <c r="G257" s="2"/>
    </row>
    <row r="258" spans="2:7" x14ac:dyDescent="0.2">
      <c r="B258" s="2"/>
      <c r="C258" s="2"/>
      <c r="D258" s="2"/>
      <c r="E258" s="47"/>
      <c r="F258" s="2"/>
      <c r="G258" s="2"/>
    </row>
    <row r="259" spans="2:7" x14ac:dyDescent="0.2">
      <c r="B259" s="2"/>
      <c r="C259" s="2"/>
      <c r="D259" s="2"/>
      <c r="E259" s="47"/>
      <c r="F259" s="2"/>
      <c r="G259" s="2"/>
    </row>
    <row r="260" spans="2:7" x14ac:dyDescent="0.2">
      <c r="B260" s="2"/>
      <c r="C260" s="2"/>
      <c r="D260" s="2"/>
      <c r="E260" s="47"/>
      <c r="F260" s="2"/>
      <c r="G260" s="2"/>
    </row>
    <row r="261" spans="2:7" x14ac:dyDescent="0.2">
      <c r="B261" s="2"/>
      <c r="C261" s="2"/>
      <c r="D261" s="2"/>
      <c r="E261" s="47"/>
      <c r="F261" s="2"/>
      <c r="G261" s="2"/>
    </row>
    <row r="262" spans="2:7" x14ac:dyDescent="0.2">
      <c r="B262" s="2"/>
      <c r="C262" s="2"/>
      <c r="D262" s="2"/>
      <c r="E262" s="47"/>
      <c r="F262" s="2"/>
      <c r="G262" s="2"/>
    </row>
    <row r="263" spans="2:7" x14ac:dyDescent="0.2">
      <c r="B263" s="2"/>
      <c r="C263" s="2"/>
      <c r="D263" s="2"/>
      <c r="E263" s="47"/>
      <c r="F263" s="2"/>
      <c r="G263" s="2"/>
    </row>
    <row r="264" spans="2:7" x14ac:dyDescent="0.2">
      <c r="B264" s="2"/>
      <c r="C264" s="2"/>
      <c r="D264" s="2"/>
      <c r="E264" s="47"/>
      <c r="F264" s="2"/>
      <c r="G264" s="2"/>
    </row>
    <row r="265" spans="2:7" x14ac:dyDescent="0.2">
      <c r="B265" s="2"/>
      <c r="C265" s="2"/>
      <c r="D265" s="2"/>
      <c r="E265" s="47"/>
      <c r="F265" s="2"/>
      <c r="G265" s="2"/>
    </row>
    <row r="266" spans="2:7" x14ac:dyDescent="0.2">
      <c r="B266" s="2"/>
      <c r="C266" s="2"/>
      <c r="D266" s="2"/>
      <c r="E266" s="47"/>
      <c r="F266" s="2"/>
      <c r="G266" s="2"/>
    </row>
    <row r="267" spans="2:7" x14ac:dyDescent="0.2">
      <c r="B267" s="2"/>
      <c r="C267" s="2"/>
      <c r="D267" s="2"/>
      <c r="E267" s="47"/>
      <c r="F267" s="2"/>
      <c r="G267" s="2"/>
    </row>
    <row r="268" spans="2:7" x14ac:dyDescent="0.2">
      <c r="B268" s="2"/>
      <c r="C268" s="2"/>
      <c r="D268" s="2"/>
      <c r="E268" s="47"/>
      <c r="F268" s="2"/>
      <c r="G268" s="2"/>
    </row>
    <row r="269" spans="2:7" x14ac:dyDescent="0.2">
      <c r="B269" s="2"/>
      <c r="C269" s="2"/>
      <c r="D269" s="2"/>
      <c r="E269" s="47"/>
      <c r="F269" s="2"/>
      <c r="G269" s="2"/>
    </row>
    <row r="270" spans="2:7" x14ac:dyDescent="0.2">
      <c r="B270" s="2"/>
      <c r="C270" s="2"/>
      <c r="D270" s="2"/>
      <c r="E270" s="47"/>
      <c r="F270" s="2"/>
      <c r="G270" s="2"/>
    </row>
    <row r="271" spans="2:7" x14ac:dyDescent="0.2">
      <c r="B271" s="2"/>
      <c r="C271" s="2"/>
      <c r="D271" s="2"/>
      <c r="E271" s="47"/>
      <c r="F271" s="2"/>
      <c r="G271" s="2"/>
    </row>
    <row r="272" spans="2:7" x14ac:dyDescent="0.2">
      <c r="B272" s="2"/>
      <c r="C272" s="2"/>
      <c r="D272" s="2"/>
      <c r="E272" s="47"/>
      <c r="F272" s="2"/>
      <c r="G272" s="2"/>
    </row>
    <row r="273" spans="2:7" x14ac:dyDescent="0.2">
      <c r="B273" s="2"/>
      <c r="C273" s="2"/>
      <c r="D273" s="2"/>
      <c r="E273" s="47"/>
      <c r="F273" s="2"/>
      <c r="G273" s="2"/>
    </row>
    <row r="274" spans="2:7" x14ac:dyDescent="0.2">
      <c r="B274" s="2"/>
      <c r="C274" s="2"/>
      <c r="D274" s="2"/>
      <c r="E274" s="47"/>
      <c r="F274" s="2"/>
      <c r="G274" s="2"/>
    </row>
    <row r="275" spans="2:7" x14ac:dyDescent="0.2">
      <c r="B275" s="2"/>
      <c r="C275" s="2"/>
      <c r="D275" s="2"/>
      <c r="E275" s="47"/>
      <c r="F275" s="2"/>
      <c r="G275" s="2"/>
    </row>
    <row r="276" spans="2:7" x14ac:dyDescent="0.2">
      <c r="B276" s="2"/>
      <c r="C276" s="2"/>
      <c r="D276" s="2"/>
      <c r="E276" s="47"/>
      <c r="F276" s="2"/>
      <c r="G276" s="2"/>
    </row>
    <row r="277" spans="2:7" x14ac:dyDescent="0.2">
      <c r="B277" s="2"/>
      <c r="C277" s="2"/>
      <c r="D277" s="2"/>
      <c r="E277" s="47"/>
      <c r="F277" s="2"/>
      <c r="G277" s="2"/>
    </row>
    <row r="278" spans="2:7" x14ac:dyDescent="0.2">
      <c r="B278" s="2"/>
      <c r="C278" s="2"/>
      <c r="D278" s="2"/>
      <c r="E278" s="47"/>
      <c r="F278" s="2"/>
      <c r="G278" s="2"/>
    </row>
    <row r="279" spans="2:7" x14ac:dyDescent="0.2">
      <c r="B279" s="2"/>
      <c r="C279" s="2"/>
      <c r="D279" s="2"/>
      <c r="E279" s="47"/>
      <c r="F279" s="2"/>
      <c r="G279" s="2"/>
    </row>
    <row r="280" spans="2:7" x14ac:dyDescent="0.2">
      <c r="B280" s="2"/>
      <c r="C280" s="2"/>
      <c r="D280" s="2"/>
      <c r="E280" s="47"/>
      <c r="F280" s="2"/>
      <c r="G280" s="2"/>
    </row>
    <row r="281" spans="2:7" x14ac:dyDescent="0.2">
      <c r="B281" s="2"/>
      <c r="C281" s="2"/>
      <c r="D281" s="2"/>
      <c r="E281" s="47"/>
      <c r="F281" s="2"/>
      <c r="G281" s="2"/>
    </row>
    <row r="282" spans="2:7" x14ac:dyDescent="0.2">
      <c r="B282" s="2"/>
      <c r="C282" s="2"/>
      <c r="D282" s="2"/>
      <c r="E282" s="47"/>
      <c r="F282" s="2"/>
      <c r="G282" s="2"/>
    </row>
    <row r="283" spans="2:7" x14ac:dyDescent="0.2">
      <c r="B283" s="2"/>
      <c r="C283" s="2"/>
      <c r="D283" s="2"/>
      <c r="E283" s="47"/>
      <c r="F283" s="2"/>
      <c r="G283" s="2"/>
    </row>
    <row r="284" spans="2:7" x14ac:dyDescent="0.2">
      <c r="B284" s="2"/>
      <c r="C284" s="2"/>
      <c r="D284" s="2"/>
      <c r="E284" s="47"/>
      <c r="F284" s="2"/>
      <c r="G284" s="2"/>
    </row>
    <row r="285" spans="2:7" x14ac:dyDescent="0.2">
      <c r="B285" s="2"/>
      <c r="C285" s="2"/>
      <c r="D285" s="2"/>
      <c r="E285" s="47"/>
      <c r="F285" s="2"/>
      <c r="G285" s="2"/>
    </row>
    <row r="286" spans="2:7" x14ac:dyDescent="0.2">
      <c r="B286" s="2"/>
      <c r="C286" s="2"/>
      <c r="D286" s="2"/>
      <c r="E286" s="47"/>
      <c r="F286" s="2"/>
      <c r="G286" s="2"/>
    </row>
    <row r="287" spans="2:7" x14ac:dyDescent="0.2">
      <c r="B287" s="2"/>
      <c r="C287" s="2"/>
      <c r="D287" s="2"/>
      <c r="E287" s="47"/>
      <c r="F287" s="2"/>
      <c r="G287" s="2"/>
    </row>
    <row r="288" spans="2:7" x14ac:dyDescent="0.2">
      <c r="B288" s="2"/>
      <c r="C288" s="2"/>
      <c r="D288" s="2"/>
      <c r="E288" s="47"/>
      <c r="F288" s="2"/>
      <c r="G288" s="2"/>
    </row>
    <row r="289" spans="2:7" x14ac:dyDescent="0.2">
      <c r="B289" s="2"/>
      <c r="C289" s="2"/>
      <c r="D289" s="2"/>
      <c r="E289" s="47"/>
      <c r="F289" s="2"/>
      <c r="G289" s="2"/>
    </row>
    <row r="290" spans="2:7" x14ac:dyDescent="0.2">
      <c r="B290" s="2"/>
      <c r="C290" s="2"/>
      <c r="D290" s="2"/>
      <c r="E290" s="47"/>
      <c r="F290" s="2"/>
      <c r="G290" s="2"/>
    </row>
    <row r="291" spans="2:7" x14ac:dyDescent="0.2">
      <c r="B291" s="2"/>
      <c r="C291" s="2"/>
      <c r="D291" s="2"/>
      <c r="E291" s="47"/>
      <c r="F291" s="2"/>
      <c r="G291" s="2"/>
    </row>
    <row r="292" spans="2:7" x14ac:dyDescent="0.2">
      <c r="B292" s="2"/>
      <c r="C292" s="2"/>
      <c r="D292" s="2"/>
      <c r="E292" s="47"/>
      <c r="F292" s="2"/>
      <c r="G292" s="2"/>
    </row>
    <row r="293" spans="2:7" x14ac:dyDescent="0.2">
      <c r="B293" s="2"/>
      <c r="C293" s="2"/>
      <c r="D293" s="2"/>
      <c r="E293" s="47"/>
      <c r="F293" s="2"/>
      <c r="G293" s="2"/>
    </row>
    <row r="294" spans="2:7" x14ac:dyDescent="0.2">
      <c r="B294" s="2"/>
      <c r="C294" s="2"/>
      <c r="D294" s="2"/>
      <c r="E294" s="47"/>
      <c r="F294" s="2"/>
      <c r="G294" s="2"/>
    </row>
    <row r="295" spans="2:7" x14ac:dyDescent="0.2">
      <c r="B295" s="2"/>
      <c r="C295" s="2"/>
      <c r="D295" s="2"/>
      <c r="E295" s="47"/>
      <c r="F295" s="2"/>
      <c r="G295" s="2"/>
    </row>
    <row r="296" spans="2:7" x14ac:dyDescent="0.2">
      <c r="B296" s="2"/>
      <c r="C296" s="2"/>
      <c r="D296" s="2"/>
      <c r="E296" s="47"/>
      <c r="F296" s="2"/>
      <c r="G296" s="2"/>
    </row>
    <row r="297" spans="2:7" x14ac:dyDescent="0.2">
      <c r="B297" s="2"/>
      <c r="C297" s="2"/>
      <c r="D297" s="2"/>
      <c r="E297" s="47"/>
      <c r="F297" s="2"/>
      <c r="G297" s="2"/>
    </row>
    <row r="298" spans="2:7" x14ac:dyDescent="0.2">
      <c r="B298" s="2"/>
      <c r="C298" s="2"/>
      <c r="D298" s="2"/>
      <c r="E298" s="47"/>
      <c r="F298" s="2"/>
      <c r="G298" s="2"/>
    </row>
    <row r="299" spans="2:7" x14ac:dyDescent="0.2">
      <c r="B299" s="2"/>
      <c r="C299" s="2"/>
      <c r="D299" s="2"/>
      <c r="E299" s="47"/>
      <c r="F299" s="2"/>
      <c r="G299" s="2"/>
    </row>
    <row r="300" spans="2:7" x14ac:dyDescent="0.2">
      <c r="B300" s="2"/>
      <c r="C300" s="2"/>
      <c r="D300" s="2"/>
      <c r="E300" s="47"/>
      <c r="F300" s="2"/>
      <c r="G300" s="2"/>
    </row>
    <row r="301" spans="2:7" x14ac:dyDescent="0.2">
      <c r="B301" s="2"/>
      <c r="C301" s="2"/>
      <c r="D301" s="2"/>
      <c r="E301" s="47"/>
      <c r="F301" s="2"/>
      <c r="G301" s="2"/>
    </row>
    <row r="302" spans="2:7" x14ac:dyDescent="0.2">
      <c r="B302" s="2"/>
      <c r="C302" s="2"/>
      <c r="D302" s="2"/>
      <c r="E302" s="47"/>
      <c r="F302" s="2"/>
      <c r="G302" s="2"/>
    </row>
    <row r="303" spans="2:7" x14ac:dyDescent="0.2">
      <c r="B303" s="2"/>
      <c r="C303" s="2"/>
      <c r="D303" s="2"/>
      <c r="E303" s="47"/>
      <c r="F303" s="2"/>
      <c r="G303" s="2"/>
    </row>
    <row r="304" spans="2:7" x14ac:dyDescent="0.2">
      <c r="B304" s="2"/>
      <c r="C304" s="2"/>
      <c r="D304" s="2"/>
      <c r="E304" s="47"/>
      <c r="F304" s="2"/>
      <c r="G304" s="2"/>
    </row>
    <row r="305" spans="2:7" x14ac:dyDescent="0.2">
      <c r="B305" s="2"/>
      <c r="C305" s="2"/>
      <c r="D305" s="2"/>
      <c r="E305" s="47"/>
      <c r="F305" s="2"/>
      <c r="G305" s="2"/>
    </row>
    <row r="306" spans="2:7" x14ac:dyDescent="0.2">
      <c r="B306" s="2"/>
      <c r="C306" s="2"/>
      <c r="D306" s="2"/>
      <c r="E306" s="47"/>
      <c r="F306" s="2"/>
      <c r="G306" s="2"/>
    </row>
    <row r="307" spans="2:7" x14ac:dyDescent="0.2">
      <c r="B307" s="2"/>
      <c r="C307" s="2"/>
      <c r="D307" s="2"/>
      <c r="E307" s="47"/>
      <c r="F307" s="2"/>
      <c r="G307" s="2"/>
    </row>
    <row r="308" spans="2:7" x14ac:dyDescent="0.2">
      <c r="B308" s="2"/>
      <c r="C308" s="2"/>
      <c r="D308" s="2"/>
      <c r="E308" s="47"/>
      <c r="F308" s="2"/>
      <c r="G308" s="2"/>
    </row>
    <row r="309" spans="2:7" x14ac:dyDescent="0.2">
      <c r="B309" s="2"/>
      <c r="C309" s="2"/>
      <c r="D309" s="2"/>
      <c r="E309" s="47"/>
      <c r="F309" s="2"/>
      <c r="G309" s="2"/>
    </row>
    <row r="310" spans="2:7" x14ac:dyDescent="0.2">
      <c r="B310" s="2"/>
      <c r="C310" s="2"/>
      <c r="D310" s="2"/>
      <c r="E310" s="47"/>
      <c r="F310" s="2"/>
      <c r="G310" s="2"/>
    </row>
    <row r="311" spans="2:7" x14ac:dyDescent="0.2">
      <c r="B311" s="2"/>
      <c r="C311" s="2"/>
      <c r="D311" s="2"/>
      <c r="E311" s="47"/>
      <c r="F311" s="2"/>
      <c r="G311" s="2"/>
    </row>
    <row r="312" spans="2:7" x14ac:dyDescent="0.2">
      <c r="B312" s="2"/>
      <c r="C312" s="2"/>
      <c r="D312" s="2"/>
      <c r="E312" s="47"/>
      <c r="F312" s="2"/>
      <c r="G312" s="2"/>
    </row>
    <row r="313" spans="2:7" x14ac:dyDescent="0.2">
      <c r="B313" s="2"/>
      <c r="C313" s="2"/>
      <c r="D313" s="2"/>
      <c r="E313" s="47"/>
      <c r="F313" s="2"/>
      <c r="G313" s="2"/>
    </row>
    <row r="314" spans="2:7" x14ac:dyDescent="0.2">
      <c r="B314" s="2"/>
      <c r="C314" s="2"/>
      <c r="D314" s="2"/>
      <c r="E314" s="47"/>
      <c r="F314" s="2"/>
      <c r="G314" s="2"/>
    </row>
    <row r="315" spans="2:7" x14ac:dyDescent="0.2">
      <c r="B315" s="2"/>
      <c r="C315" s="2"/>
      <c r="D315" s="2"/>
      <c r="E315" s="47"/>
      <c r="F315" s="2"/>
      <c r="G315" s="2"/>
    </row>
    <row r="316" spans="2:7" x14ac:dyDescent="0.2">
      <c r="B316" s="2"/>
      <c r="C316" s="2"/>
      <c r="D316" s="2"/>
      <c r="E316" s="47"/>
      <c r="F316" s="2"/>
      <c r="G316" s="2"/>
    </row>
    <row r="317" spans="2:7" x14ac:dyDescent="0.2">
      <c r="B317" s="2"/>
      <c r="C317" s="2"/>
      <c r="D317" s="2"/>
      <c r="E317" s="47"/>
      <c r="F317" s="2"/>
      <c r="G317" s="2"/>
    </row>
    <row r="318" spans="2:7" x14ac:dyDescent="0.2">
      <c r="B318" s="2"/>
      <c r="C318" s="2"/>
      <c r="D318" s="2"/>
      <c r="E318" s="47"/>
      <c r="F318" s="2"/>
      <c r="G318" s="2"/>
    </row>
    <row r="319" spans="2:7" x14ac:dyDescent="0.2">
      <c r="B319" s="2"/>
      <c r="C319" s="2"/>
      <c r="D319" s="2"/>
      <c r="E319" s="47"/>
      <c r="F319" s="2"/>
      <c r="G319" s="2"/>
    </row>
    <row r="320" spans="2:7" x14ac:dyDescent="0.2">
      <c r="B320" s="2"/>
      <c r="C320" s="2"/>
      <c r="D320" s="2"/>
      <c r="E320" s="47"/>
      <c r="F320" s="2"/>
      <c r="G320" s="2"/>
    </row>
    <row r="321" spans="2:7" x14ac:dyDescent="0.2">
      <c r="B321" s="2"/>
      <c r="C321" s="2"/>
      <c r="D321" s="2"/>
      <c r="E321" s="47"/>
      <c r="F321" s="2"/>
      <c r="G321" s="2"/>
    </row>
    <row r="322" spans="2:7" x14ac:dyDescent="0.2">
      <c r="B322" s="2"/>
      <c r="C322" s="2"/>
      <c r="D322" s="2"/>
      <c r="E322" s="47"/>
      <c r="F322" s="2"/>
      <c r="G322" s="2"/>
    </row>
    <row r="323" spans="2:7" x14ac:dyDescent="0.2">
      <c r="B323" s="2"/>
      <c r="C323" s="2"/>
      <c r="D323" s="2"/>
      <c r="E323" s="47"/>
      <c r="F323" s="2"/>
      <c r="G323" s="2"/>
    </row>
    <row r="324" spans="2:7" x14ac:dyDescent="0.2">
      <c r="B324" s="2"/>
      <c r="C324" s="2"/>
      <c r="D324" s="2"/>
      <c r="E324" s="47"/>
      <c r="F324" s="2"/>
      <c r="G324" s="2"/>
    </row>
    <row r="325" spans="2:7" x14ac:dyDescent="0.2">
      <c r="B325" s="2"/>
      <c r="C325" s="2"/>
      <c r="D325" s="2"/>
      <c r="E325" s="47"/>
      <c r="F325" s="2"/>
      <c r="G325" s="2"/>
    </row>
    <row r="326" spans="2:7" x14ac:dyDescent="0.2">
      <c r="B326" s="2"/>
      <c r="C326" s="2"/>
      <c r="D326" s="2"/>
      <c r="E326" s="47"/>
      <c r="F326" s="2"/>
      <c r="G326" s="2"/>
    </row>
    <row r="327" spans="2:7" x14ac:dyDescent="0.2">
      <c r="B327" s="2"/>
      <c r="C327" s="2"/>
      <c r="D327" s="2"/>
      <c r="E327" s="47"/>
      <c r="F327" s="2"/>
      <c r="G327" s="2"/>
    </row>
    <row r="328" spans="2:7" x14ac:dyDescent="0.2">
      <c r="B328" s="2"/>
      <c r="C328" s="2"/>
      <c r="D328" s="2"/>
      <c r="E328" s="47"/>
      <c r="F328" s="2"/>
      <c r="G328" s="2"/>
    </row>
    <row r="329" spans="2:7" x14ac:dyDescent="0.2">
      <c r="B329" s="2"/>
      <c r="C329" s="2"/>
      <c r="D329" s="2"/>
      <c r="E329" s="47"/>
      <c r="F329" s="2"/>
      <c r="G329" s="2"/>
    </row>
    <row r="330" spans="2:7" x14ac:dyDescent="0.2">
      <c r="B330" s="2"/>
      <c r="C330" s="2"/>
      <c r="D330" s="2"/>
      <c r="E330" s="47"/>
      <c r="F330" s="2"/>
      <c r="G330" s="2"/>
    </row>
    <row r="331" spans="2:7" x14ac:dyDescent="0.2">
      <c r="B331" s="2"/>
      <c r="C331" s="2"/>
      <c r="D331" s="2"/>
      <c r="E331" s="47"/>
      <c r="F331" s="2"/>
      <c r="G331" s="2"/>
    </row>
    <row r="332" spans="2:7" x14ac:dyDescent="0.2">
      <c r="B332" s="2"/>
      <c r="C332" s="2"/>
      <c r="D332" s="2"/>
      <c r="E332" s="47"/>
      <c r="F332" s="2"/>
      <c r="G332" s="2"/>
    </row>
    <row r="333" spans="2:7" x14ac:dyDescent="0.2">
      <c r="B333" s="2"/>
      <c r="C333" s="2"/>
      <c r="D333" s="2"/>
      <c r="E333" s="47"/>
      <c r="F333" s="2"/>
      <c r="G333" s="2"/>
    </row>
    <row r="334" spans="2:7" x14ac:dyDescent="0.2">
      <c r="B334" s="2"/>
      <c r="C334" s="2"/>
      <c r="D334" s="2"/>
      <c r="E334" s="47"/>
      <c r="F334" s="2"/>
      <c r="G334" s="2"/>
    </row>
    <row r="335" spans="2:7" x14ac:dyDescent="0.2">
      <c r="B335" s="2"/>
      <c r="C335" s="2"/>
      <c r="D335" s="2"/>
      <c r="E335" s="47"/>
      <c r="F335" s="2"/>
      <c r="G335" s="2"/>
    </row>
    <row r="336" spans="2:7" x14ac:dyDescent="0.2">
      <c r="B336" s="2"/>
      <c r="C336" s="2"/>
      <c r="D336" s="2"/>
      <c r="E336" s="47"/>
      <c r="F336" s="2"/>
      <c r="G336" s="2"/>
    </row>
    <row r="337" spans="2:7" x14ac:dyDescent="0.2">
      <c r="B337" s="2"/>
      <c r="C337" s="2"/>
      <c r="D337" s="2"/>
      <c r="E337" s="47"/>
      <c r="F337" s="2"/>
      <c r="G337" s="2"/>
    </row>
    <row r="338" spans="2:7" x14ac:dyDescent="0.2">
      <c r="B338" s="2"/>
      <c r="C338" s="2"/>
      <c r="D338" s="2"/>
      <c r="E338" s="47"/>
      <c r="F338" s="2"/>
      <c r="G338" s="2"/>
    </row>
    <row r="339" spans="2:7" x14ac:dyDescent="0.2">
      <c r="B339" s="2"/>
      <c r="C339" s="2"/>
      <c r="D339" s="2"/>
      <c r="E339" s="47"/>
      <c r="F339" s="2"/>
      <c r="G339" s="2"/>
    </row>
    <row r="340" spans="2:7" x14ac:dyDescent="0.2">
      <c r="B340" s="2"/>
      <c r="C340" s="2"/>
      <c r="D340" s="2"/>
      <c r="E340" s="47"/>
      <c r="F340" s="2"/>
      <c r="G340" s="2"/>
    </row>
    <row r="341" spans="2:7" x14ac:dyDescent="0.2">
      <c r="B341" s="2"/>
      <c r="C341" s="2"/>
      <c r="D341" s="2"/>
      <c r="E341" s="47"/>
      <c r="F341" s="2"/>
      <c r="G341" s="2"/>
    </row>
    <row r="342" spans="2:7" x14ac:dyDescent="0.2">
      <c r="B342" s="2"/>
      <c r="C342" s="2"/>
      <c r="D342" s="2"/>
      <c r="E342" s="47"/>
      <c r="F342" s="2"/>
      <c r="G342" s="2"/>
    </row>
    <row r="343" spans="2:7" x14ac:dyDescent="0.2">
      <c r="B343" s="2"/>
      <c r="C343" s="2"/>
      <c r="D343" s="2"/>
      <c r="E343" s="47"/>
      <c r="F343" s="2"/>
      <c r="G343" s="2"/>
    </row>
    <row r="344" spans="2:7" x14ac:dyDescent="0.2">
      <c r="B344" s="2"/>
      <c r="C344" s="2"/>
      <c r="D344" s="2"/>
      <c r="E344" s="47"/>
      <c r="F344" s="2"/>
      <c r="G344" s="2"/>
    </row>
    <row r="345" spans="2:7" x14ac:dyDescent="0.2">
      <c r="B345" s="2"/>
      <c r="C345" s="2"/>
      <c r="D345" s="2"/>
      <c r="E345" s="47"/>
      <c r="F345" s="2"/>
      <c r="G345" s="2"/>
    </row>
    <row r="346" spans="2:7" x14ac:dyDescent="0.2">
      <c r="B346" s="2"/>
      <c r="C346" s="2"/>
      <c r="D346" s="2"/>
      <c r="E346" s="47"/>
      <c r="F346" s="2"/>
      <c r="G346" s="2"/>
    </row>
    <row r="347" spans="2:7" x14ac:dyDescent="0.2">
      <c r="B347" s="2"/>
      <c r="C347" s="2"/>
      <c r="D347" s="2"/>
      <c r="E347" s="47"/>
      <c r="F347" s="2"/>
      <c r="G347" s="2"/>
    </row>
    <row r="348" spans="2:7" x14ac:dyDescent="0.2">
      <c r="B348" s="2"/>
      <c r="C348" s="2"/>
      <c r="D348" s="2"/>
      <c r="E348" s="47"/>
      <c r="F348" s="2"/>
      <c r="G348" s="2"/>
    </row>
    <row r="349" spans="2:7" x14ac:dyDescent="0.2">
      <c r="B349" s="2"/>
      <c r="C349" s="2"/>
      <c r="D349" s="2"/>
      <c r="E349" s="47"/>
      <c r="F349" s="2"/>
      <c r="G349" s="2"/>
    </row>
    <row r="350" spans="2:7" x14ac:dyDescent="0.2">
      <c r="B350" s="2"/>
      <c r="C350" s="2"/>
      <c r="D350" s="2"/>
      <c r="E350" s="47"/>
      <c r="F350" s="2"/>
      <c r="G350" s="2"/>
    </row>
    <row r="351" spans="2:7" x14ac:dyDescent="0.2">
      <c r="B351" s="2"/>
      <c r="C351" s="2"/>
      <c r="D351" s="2"/>
      <c r="E351" s="47"/>
      <c r="F351" s="2"/>
      <c r="G351" s="2"/>
    </row>
    <row r="352" spans="2:7" x14ac:dyDescent="0.2">
      <c r="B352" s="2"/>
      <c r="C352" s="2"/>
      <c r="D352" s="2"/>
      <c r="E352" s="47"/>
      <c r="F352" s="2"/>
      <c r="G352" s="2"/>
    </row>
    <row r="353" spans="2:7" x14ac:dyDescent="0.2">
      <c r="B353" s="2"/>
      <c r="C353" s="2"/>
      <c r="D353" s="2"/>
      <c r="E353" s="47"/>
      <c r="F353" s="2"/>
      <c r="G353" s="2"/>
    </row>
    <row r="354" spans="2:7" x14ac:dyDescent="0.2">
      <c r="B354" s="2"/>
      <c r="C354" s="2"/>
      <c r="D354" s="2"/>
      <c r="E354" s="47"/>
      <c r="F354" s="2"/>
      <c r="G354" s="2"/>
    </row>
    <row r="355" spans="2:7" x14ac:dyDescent="0.2">
      <c r="B355" s="2"/>
      <c r="C355" s="2"/>
      <c r="D355" s="2"/>
      <c r="E355" s="47"/>
      <c r="F355" s="2"/>
      <c r="G355" s="2"/>
    </row>
    <row r="356" spans="2:7" x14ac:dyDescent="0.2">
      <c r="B356" s="2"/>
      <c r="C356" s="2"/>
      <c r="D356" s="2"/>
      <c r="E356" s="47"/>
      <c r="F356" s="2"/>
      <c r="G356" s="2"/>
    </row>
    <row r="357" spans="2:7" x14ac:dyDescent="0.2">
      <c r="B357" s="2"/>
      <c r="C357" s="2"/>
      <c r="D357" s="2"/>
      <c r="E357" s="47"/>
      <c r="F357" s="2"/>
      <c r="G357" s="2"/>
    </row>
    <row r="358" spans="2:7" x14ac:dyDescent="0.2">
      <c r="B358" s="2"/>
      <c r="C358" s="2"/>
      <c r="D358" s="2"/>
      <c r="E358" s="47"/>
      <c r="F358" s="2"/>
      <c r="G358" s="2"/>
    </row>
    <row r="359" spans="2:7" x14ac:dyDescent="0.2">
      <c r="B359" s="2"/>
      <c r="C359" s="2"/>
      <c r="D359" s="2"/>
      <c r="E359" s="47"/>
      <c r="F359" s="2"/>
      <c r="G359" s="2"/>
    </row>
    <row r="360" spans="2:7" x14ac:dyDescent="0.2">
      <c r="B360" s="2"/>
      <c r="C360" s="2"/>
      <c r="D360" s="2"/>
      <c r="E360" s="47"/>
      <c r="F360" s="2"/>
      <c r="G360" s="2"/>
    </row>
    <row r="361" spans="2:7" x14ac:dyDescent="0.2">
      <c r="B361" s="2"/>
      <c r="C361" s="2"/>
      <c r="D361" s="2"/>
      <c r="E361" s="47"/>
      <c r="F361" s="2"/>
      <c r="G361" s="2"/>
    </row>
    <row r="362" spans="2:7" x14ac:dyDescent="0.2">
      <c r="B362" s="2"/>
      <c r="C362" s="2"/>
      <c r="D362" s="2"/>
      <c r="E362" s="47"/>
      <c r="F362" s="2"/>
      <c r="G362" s="2"/>
    </row>
    <row r="363" spans="2:7" x14ac:dyDescent="0.2">
      <c r="B363" s="2"/>
      <c r="C363" s="2"/>
      <c r="D363" s="2"/>
      <c r="E363" s="47"/>
      <c r="F363" s="2"/>
      <c r="G363" s="2"/>
    </row>
    <row r="364" spans="2:7" x14ac:dyDescent="0.2">
      <c r="B364" s="2"/>
      <c r="C364" s="2"/>
      <c r="D364" s="2"/>
      <c r="E364" s="47"/>
      <c r="F364" s="2"/>
      <c r="G364" s="2"/>
    </row>
    <row r="365" spans="2:7" x14ac:dyDescent="0.2">
      <c r="B365" s="2"/>
      <c r="C365" s="2"/>
      <c r="D365" s="2"/>
      <c r="E365" s="47"/>
      <c r="F365" s="2"/>
      <c r="G365" s="2"/>
    </row>
    <row r="366" spans="2:7" x14ac:dyDescent="0.2">
      <c r="B366" s="2"/>
      <c r="C366" s="2"/>
      <c r="D366" s="2"/>
      <c r="E366" s="47"/>
      <c r="F366" s="2"/>
      <c r="G366" s="2"/>
    </row>
    <row r="367" spans="2:7" x14ac:dyDescent="0.2">
      <c r="B367" s="2"/>
      <c r="C367" s="2"/>
      <c r="D367" s="2"/>
      <c r="E367" s="47"/>
      <c r="F367" s="2"/>
      <c r="G367" s="2"/>
    </row>
    <row r="368" spans="2:7" x14ac:dyDescent="0.2">
      <c r="B368" s="2"/>
      <c r="C368" s="2"/>
      <c r="D368" s="2"/>
      <c r="E368" s="47"/>
      <c r="F368" s="2"/>
      <c r="G368" s="2"/>
    </row>
    <row r="369" spans="2:7" x14ac:dyDescent="0.2">
      <c r="B369" s="2"/>
      <c r="C369" s="2"/>
      <c r="D369" s="2"/>
      <c r="E369" s="47"/>
      <c r="F369" s="2"/>
      <c r="G369" s="2"/>
    </row>
    <row r="370" spans="2:7" x14ac:dyDescent="0.2">
      <c r="B370" s="2"/>
      <c r="C370" s="2"/>
      <c r="D370" s="2"/>
      <c r="E370" s="47"/>
      <c r="F370" s="2"/>
      <c r="G370" s="2"/>
    </row>
    <row r="371" spans="2:7" x14ac:dyDescent="0.2">
      <c r="B371" s="2"/>
      <c r="C371" s="2"/>
      <c r="D371" s="2"/>
      <c r="E371" s="47"/>
      <c r="F371" s="2"/>
      <c r="G371" s="2"/>
    </row>
    <row r="372" spans="2:7" x14ac:dyDescent="0.2">
      <c r="B372" s="2"/>
      <c r="C372" s="2"/>
      <c r="D372" s="2"/>
      <c r="E372" s="47"/>
      <c r="F372" s="2"/>
      <c r="G372" s="2"/>
    </row>
    <row r="373" spans="2:7" x14ac:dyDescent="0.2">
      <c r="B373" s="2"/>
      <c r="C373" s="2"/>
      <c r="D373" s="2"/>
      <c r="E373" s="47"/>
      <c r="F373" s="2"/>
      <c r="G373" s="2"/>
    </row>
    <row r="374" spans="2:7" x14ac:dyDescent="0.2">
      <c r="B374" s="2"/>
      <c r="C374" s="2"/>
      <c r="D374" s="2"/>
      <c r="E374" s="47"/>
      <c r="F374" s="2"/>
      <c r="G374" s="2"/>
    </row>
    <row r="375" spans="2:7" x14ac:dyDescent="0.2">
      <c r="B375" s="2"/>
      <c r="C375" s="2"/>
      <c r="D375" s="2"/>
      <c r="E375" s="47"/>
      <c r="F375" s="2"/>
      <c r="G375" s="2"/>
    </row>
    <row r="376" spans="2:7" x14ac:dyDescent="0.2">
      <c r="B376" s="2"/>
      <c r="C376" s="2"/>
      <c r="D376" s="2"/>
      <c r="E376" s="47"/>
      <c r="F376" s="2"/>
      <c r="G376" s="2"/>
    </row>
    <row r="377" spans="2:7" x14ac:dyDescent="0.2">
      <c r="B377" s="2"/>
      <c r="C377" s="2"/>
      <c r="D377" s="2"/>
      <c r="E377" s="47"/>
      <c r="F377" s="2"/>
      <c r="G377" s="2"/>
    </row>
    <row r="378" spans="2:7" x14ac:dyDescent="0.2">
      <c r="B378" s="2"/>
      <c r="C378" s="2"/>
      <c r="D378" s="2"/>
      <c r="E378" s="47"/>
      <c r="F378" s="2"/>
      <c r="G378" s="2"/>
    </row>
    <row r="379" spans="2:7" x14ac:dyDescent="0.2">
      <c r="B379" s="2"/>
      <c r="C379" s="2"/>
      <c r="D379" s="2"/>
      <c r="E379" s="47"/>
      <c r="F379" s="2"/>
      <c r="G379" s="2"/>
    </row>
    <row r="380" spans="2:7" x14ac:dyDescent="0.2">
      <c r="B380" s="2"/>
      <c r="C380" s="2"/>
      <c r="D380" s="2"/>
      <c r="E380" s="47"/>
      <c r="F380" s="2"/>
      <c r="G380" s="2"/>
    </row>
    <row r="381" spans="2:7" x14ac:dyDescent="0.2">
      <c r="B381" s="2"/>
      <c r="C381" s="2"/>
      <c r="D381" s="2"/>
      <c r="E381" s="47"/>
      <c r="F381" s="2"/>
      <c r="G381" s="2"/>
    </row>
    <row r="382" spans="2:7" x14ac:dyDescent="0.2">
      <c r="B382" s="2"/>
      <c r="C382" s="2"/>
      <c r="D382" s="2"/>
      <c r="E382" s="47"/>
      <c r="F382" s="2"/>
      <c r="G382" s="2"/>
    </row>
    <row r="383" spans="2:7" x14ac:dyDescent="0.2">
      <c r="B383" s="2"/>
      <c r="C383" s="2"/>
      <c r="D383" s="2"/>
      <c r="E383" s="47"/>
      <c r="F383" s="2"/>
      <c r="G383" s="2"/>
    </row>
    <row r="384" spans="2:7" x14ac:dyDescent="0.2">
      <c r="B384" s="2"/>
      <c r="C384" s="2"/>
      <c r="D384" s="2"/>
      <c r="E384" s="47"/>
      <c r="F384" s="2"/>
      <c r="G384" s="2"/>
    </row>
    <row r="385" spans="2:7" x14ac:dyDescent="0.2">
      <c r="B385" s="2"/>
      <c r="C385" s="2"/>
      <c r="D385" s="2"/>
      <c r="E385" s="47"/>
      <c r="F385" s="2"/>
      <c r="G385" s="2"/>
    </row>
    <row r="386" spans="2:7" x14ac:dyDescent="0.2">
      <c r="B386" s="2"/>
      <c r="C386" s="2"/>
      <c r="D386" s="2"/>
      <c r="E386" s="47"/>
      <c r="F386" s="2"/>
      <c r="G386" s="2"/>
    </row>
    <row r="387" spans="2:7" x14ac:dyDescent="0.2">
      <c r="B387" s="2"/>
      <c r="C387" s="2"/>
      <c r="D387" s="2"/>
      <c r="E387" s="47"/>
      <c r="F387" s="2"/>
      <c r="G387" s="2"/>
    </row>
    <row r="388" spans="2:7" x14ac:dyDescent="0.2">
      <c r="B388" s="2"/>
      <c r="C388" s="2"/>
      <c r="D388" s="2"/>
      <c r="E388" s="47"/>
      <c r="F388" s="2"/>
      <c r="G388" s="2"/>
    </row>
    <row r="389" spans="2:7" x14ac:dyDescent="0.2">
      <c r="B389" s="2"/>
      <c r="C389" s="2"/>
      <c r="D389" s="2"/>
      <c r="E389" s="47"/>
      <c r="F389" s="2"/>
      <c r="G389" s="2"/>
    </row>
    <row r="390" spans="2:7" x14ac:dyDescent="0.2">
      <c r="B390" s="2"/>
      <c r="C390" s="2"/>
      <c r="D390" s="2"/>
      <c r="E390" s="47"/>
      <c r="F390" s="2"/>
      <c r="G390" s="2"/>
    </row>
    <row r="391" spans="2:7" x14ac:dyDescent="0.2">
      <c r="B391" s="2"/>
      <c r="C391" s="2"/>
      <c r="D391" s="2"/>
      <c r="E391" s="47"/>
      <c r="F391" s="2"/>
      <c r="G391" s="2"/>
    </row>
    <row r="392" spans="2:7" x14ac:dyDescent="0.2">
      <c r="B392" s="2"/>
      <c r="C392" s="2"/>
      <c r="D392" s="2"/>
      <c r="E392" s="47"/>
      <c r="F392" s="2"/>
      <c r="G392" s="2"/>
    </row>
    <row r="393" spans="2:7" x14ac:dyDescent="0.2">
      <c r="B393" s="2"/>
      <c r="C393" s="2"/>
      <c r="D393" s="2"/>
      <c r="E393" s="47"/>
      <c r="F393" s="2"/>
      <c r="G393" s="2"/>
    </row>
    <row r="394" spans="2:7" x14ac:dyDescent="0.2">
      <c r="B394" s="2"/>
      <c r="C394" s="2"/>
      <c r="D394" s="2"/>
      <c r="E394" s="47"/>
      <c r="F394" s="2"/>
      <c r="G394" s="2"/>
    </row>
    <row r="395" spans="2:7" x14ac:dyDescent="0.2">
      <c r="B395" s="2"/>
      <c r="C395" s="2"/>
      <c r="D395" s="2"/>
      <c r="E395" s="47"/>
      <c r="F395" s="2"/>
      <c r="G395" s="2"/>
    </row>
    <row r="396" spans="2:7" x14ac:dyDescent="0.2">
      <c r="B396" s="2"/>
      <c r="C396" s="2"/>
      <c r="D396" s="2"/>
      <c r="E396" s="47"/>
      <c r="F396" s="2"/>
      <c r="G396" s="2"/>
    </row>
    <row r="397" spans="2:7" x14ac:dyDescent="0.2">
      <c r="B397" s="2"/>
      <c r="C397" s="2"/>
      <c r="D397" s="2"/>
      <c r="E397" s="47"/>
      <c r="F397" s="2"/>
      <c r="G397" s="2"/>
    </row>
    <row r="398" spans="2:7" x14ac:dyDescent="0.2">
      <c r="B398" s="2"/>
      <c r="C398" s="2"/>
      <c r="D398" s="2"/>
      <c r="E398" s="47"/>
      <c r="F398" s="2"/>
      <c r="G398" s="2"/>
    </row>
    <row r="399" spans="2:7" x14ac:dyDescent="0.2">
      <c r="B399" s="2"/>
      <c r="C399" s="2"/>
      <c r="D399" s="2"/>
      <c r="E399" s="47"/>
      <c r="F399" s="2"/>
      <c r="G399" s="2"/>
    </row>
    <row r="400" spans="2:7" x14ac:dyDescent="0.2">
      <c r="B400" s="2"/>
      <c r="C400" s="2"/>
      <c r="D400" s="2"/>
      <c r="E400" s="47"/>
      <c r="F400" s="2"/>
      <c r="G400" s="2"/>
    </row>
    <row r="401" spans="2:7" x14ac:dyDescent="0.2">
      <c r="B401" s="2"/>
      <c r="C401" s="2"/>
      <c r="D401" s="2"/>
      <c r="E401" s="47"/>
      <c r="F401" s="2"/>
      <c r="G401" s="2"/>
    </row>
    <row r="402" spans="2:7" x14ac:dyDescent="0.2">
      <c r="B402" s="2"/>
      <c r="C402" s="2"/>
      <c r="D402" s="2"/>
      <c r="E402" s="47"/>
      <c r="F402" s="2"/>
      <c r="G402" s="2"/>
    </row>
    <row r="403" spans="2:7" x14ac:dyDescent="0.2">
      <c r="B403" s="2"/>
      <c r="C403" s="2"/>
      <c r="D403" s="2"/>
      <c r="E403" s="47"/>
      <c r="F403" s="2"/>
      <c r="G403" s="2"/>
    </row>
    <row r="404" spans="2:7" x14ac:dyDescent="0.2">
      <c r="B404" s="2"/>
      <c r="C404" s="2"/>
      <c r="D404" s="2"/>
      <c r="E404" s="47"/>
      <c r="F404" s="2"/>
      <c r="G404" s="2"/>
    </row>
    <row r="405" spans="2:7" x14ac:dyDescent="0.2">
      <c r="B405" s="2"/>
      <c r="C405" s="2"/>
      <c r="D405" s="2"/>
      <c r="E405" s="47"/>
      <c r="F405" s="2"/>
      <c r="G405" s="2"/>
    </row>
    <row r="406" spans="2:7" x14ac:dyDescent="0.2">
      <c r="B406" s="2"/>
      <c r="C406" s="2"/>
      <c r="D406" s="2"/>
      <c r="E406" s="47"/>
      <c r="F406" s="2"/>
      <c r="G406" s="2"/>
    </row>
    <row r="407" spans="2:7" x14ac:dyDescent="0.2">
      <c r="B407" s="2"/>
      <c r="C407" s="2"/>
      <c r="D407" s="2"/>
      <c r="E407" s="47"/>
      <c r="F407" s="2"/>
      <c r="G407" s="2"/>
    </row>
    <row r="408" spans="2:7" x14ac:dyDescent="0.2">
      <c r="B408" s="2"/>
      <c r="C408" s="2"/>
      <c r="D408" s="2"/>
      <c r="E408" s="47"/>
      <c r="F408" s="2"/>
      <c r="G408" s="2"/>
    </row>
    <row r="409" spans="2:7" x14ac:dyDescent="0.2">
      <c r="B409" s="2"/>
      <c r="C409" s="2"/>
      <c r="D409" s="2"/>
      <c r="E409" s="47"/>
      <c r="F409" s="2"/>
      <c r="G409" s="2"/>
    </row>
    <row r="410" spans="2:7" x14ac:dyDescent="0.2">
      <c r="B410" s="2"/>
      <c r="C410" s="2"/>
      <c r="D410" s="2"/>
      <c r="E410" s="47"/>
      <c r="F410" s="2"/>
      <c r="G410" s="2"/>
    </row>
    <row r="411" spans="2:7" x14ac:dyDescent="0.2">
      <c r="B411" s="2"/>
      <c r="C411" s="2"/>
      <c r="D411" s="2"/>
      <c r="E411" s="47"/>
      <c r="F411" s="2"/>
      <c r="G411" s="2"/>
    </row>
    <row r="412" spans="2:7" x14ac:dyDescent="0.2">
      <c r="B412" s="2"/>
      <c r="C412" s="2"/>
      <c r="D412" s="2"/>
      <c r="E412" s="47"/>
      <c r="F412" s="2"/>
      <c r="G412" s="2"/>
    </row>
    <row r="413" spans="2:7" x14ac:dyDescent="0.2">
      <c r="B413" s="2"/>
      <c r="C413" s="2"/>
      <c r="D413" s="2"/>
      <c r="E413" s="47"/>
      <c r="F413" s="2"/>
      <c r="G413" s="2"/>
    </row>
    <row r="414" spans="2:7" x14ac:dyDescent="0.2">
      <c r="B414" s="2"/>
      <c r="C414" s="2"/>
      <c r="D414" s="2"/>
      <c r="E414" s="47"/>
      <c r="F414" s="2"/>
      <c r="G414" s="2"/>
    </row>
    <row r="415" spans="2:7" x14ac:dyDescent="0.2">
      <c r="B415" s="2"/>
      <c r="C415" s="2"/>
      <c r="D415" s="2"/>
      <c r="E415" s="47"/>
      <c r="F415" s="2"/>
      <c r="G415" s="2"/>
    </row>
    <row r="416" spans="2:7" x14ac:dyDescent="0.2">
      <c r="B416" s="2"/>
      <c r="C416" s="2"/>
      <c r="D416" s="2"/>
      <c r="E416" s="47"/>
      <c r="F416" s="2"/>
      <c r="G416" s="2"/>
    </row>
    <row r="417" spans="2:7" x14ac:dyDescent="0.2">
      <c r="B417" s="2"/>
      <c r="C417" s="2"/>
      <c r="D417" s="2"/>
      <c r="E417" s="47"/>
      <c r="F417" s="2"/>
      <c r="G417" s="2"/>
    </row>
    <row r="418" spans="2:7" x14ac:dyDescent="0.2">
      <c r="B418" s="2"/>
      <c r="C418" s="2"/>
      <c r="D418" s="2"/>
      <c r="E418" s="47"/>
      <c r="F418" s="2"/>
      <c r="G418" s="2"/>
    </row>
    <row r="419" spans="2:7" x14ac:dyDescent="0.2">
      <c r="B419" s="2"/>
      <c r="C419" s="2"/>
      <c r="D419" s="2"/>
      <c r="E419" s="47"/>
      <c r="F419" s="2"/>
      <c r="G419" s="2"/>
    </row>
    <row r="420" spans="2:7" x14ac:dyDescent="0.2">
      <c r="B420" s="2"/>
      <c r="C420" s="2"/>
      <c r="D420" s="2"/>
      <c r="E420" s="47"/>
      <c r="F420" s="2"/>
      <c r="G420" s="2"/>
    </row>
    <row r="421" spans="2:7" x14ac:dyDescent="0.2">
      <c r="B421" s="2"/>
      <c r="C421" s="2"/>
      <c r="D421" s="2"/>
      <c r="E421" s="47"/>
      <c r="F421" s="2"/>
      <c r="G421" s="2"/>
    </row>
    <row r="422" spans="2:7" x14ac:dyDescent="0.2">
      <c r="B422" s="2"/>
      <c r="C422" s="2"/>
      <c r="D422" s="2"/>
      <c r="E422" s="47"/>
      <c r="F422" s="2"/>
      <c r="G422" s="2"/>
    </row>
    <row r="423" spans="2:7" x14ac:dyDescent="0.2">
      <c r="B423" s="2"/>
      <c r="C423" s="2"/>
      <c r="D423" s="2"/>
      <c r="E423" s="47"/>
      <c r="F423" s="2"/>
      <c r="G423" s="2"/>
    </row>
    <row r="424" spans="2:7" x14ac:dyDescent="0.2">
      <c r="B424" s="2"/>
      <c r="C424" s="2"/>
      <c r="D424" s="2"/>
      <c r="E424" s="47"/>
      <c r="F424" s="2"/>
      <c r="G424" s="2"/>
    </row>
    <row r="425" spans="2:7" x14ac:dyDescent="0.2">
      <c r="B425" s="2"/>
      <c r="C425" s="2"/>
      <c r="D425" s="2"/>
      <c r="E425" s="47"/>
      <c r="F425" s="2"/>
      <c r="G425" s="2"/>
    </row>
    <row r="426" spans="2:7" x14ac:dyDescent="0.2">
      <c r="B426" s="2"/>
      <c r="C426" s="2"/>
      <c r="D426" s="2"/>
      <c r="E426" s="47"/>
      <c r="F426" s="2"/>
      <c r="G426" s="2"/>
    </row>
    <row r="427" spans="2:7" x14ac:dyDescent="0.2">
      <c r="B427" s="2"/>
      <c r="C427" s="2"/>
      <c r="D427" s="2"/>
      <c r="E427" s="47"/>
      <c r="F427" s="2"/>
      <c r="G427" s="2"/>
    </row>
    <row r="428" spans="2:7" x14ac:dyDescent="0.2">
      <c r="B428" s="2"/>
      <c r="C428" s="2"/>
      <c r="D428" s="2"/>
      <c r="E428" s="47"/>
      <c r="F428" s="2"/>
      <c r="G428" s="2"/>
    </row>
    <row r="429" spans="2:7" x14ac:dyDescent="0.2">
      <c r="B429" s="2"/>
      <c r="C429" s="2"/>
      <c r="D429" s="2"/>
      <c r="E429" s="47"/>
      <c r="F429" s="2"/>
      <c r="G429" s="2"/>
    </row>
    <row r="430" spans="2:7" x14ac:dyDescent="0.2">
      <c r="B430" s="2"/>
      <c r="C430" s="2"/>
      <c r="D430" s="2"/>
      <c r="E430" s="47"/>
      <c r="F430" s="2"/>
      <c r="G430" s="2"/>
    </row>
    <row r="431" spans="2:7" x14ac:dyDescent="0.2">
      <c r="B431" s="2"/>
      <c r="C431" s="2"/>
      <c r="D431" s="2"/>
      <c r="E431" s="47"/>
      <c r="F431" s="2"/>
      <c r="G431" s="2"/>
    </row>
    <row r="432" spans="2:7" x14ac:dyDescent="0.2">
      <c r="B432" s="2"/>
      <c r="C432" s="2"/>
      <c r="D432" s="2"/>
      <c r="E432" s="47"/>
      <c r="F432" s="2"/>
      <c r="G432" s="2"/>
    </row>
    <row r="433" spans="2:7" x14ac:dyDescent="0.2">
      <c r="B433" s="2"/>
      <c r="C433" s="2"/>
      <c r="D433" s="2"/>
      <c r="E433" s="47"/>
      <c r="F433" s="2"/>
      <c r="G433" s="2"/>
    </row>
    <row r="434" spans="2:7" x14ac:dyDescent="0.2">
      <c r="B434" s="2"/>
      <c r="C434" s="2"/>
      <c r="D434" s="2"/>
      <c r="E434" s="47"/>
      <c r="F434" s="2"/>
      <c r="G434" s="2"/>
    </row>
    <row r="435" spans="2:7" x14ac:dyDescent="0.2">
      <c r="B435" s="2"/>
      <c r="C435" s="2"/>
      <c r="D435" s="2"/>
      <c r="E435" s="47"/>
      <c r="F435" s="2"/>
      <c r="G435" s="2"/>
    </row>
    <row r="436" spans="2:7" x14ac:dyDescent="0.2">
      <c r="B436" s="2"/>
      <c r="C436" s="2"/>
      <c r="D436" s="2"/>
      <c r="E436" s="47"/>
      <c r="F436" s="2"/>
      <c r="G436" s="2"/>
    </row>
    <row r="437" spans="2:7" x14ac:dyDescent="0.2">
      <c r="B437" s="2"/>
      <c r="C437" s="2"/>
      <c r="D437" s="2"/>
      <c r="E437" s="47"/>
      <c r="F437" s="2"/>
      <c r="G437" s="2"/>
    </row>
    <row r="438" spans="2:7" x14ac:dyDescent="0.2">
      <c r="B438" s="2"/>
      <c r="C438" s="2"/>
      <c r="D438" s="2"/>
      <c r="E438" s="47"/>
      <c r="F438" s="2"/>
      <c r="G438" s="2"/>
    </row>
    <row r="439" spans="2:7" x14ac:dyDescent="0.2">
      <c r="B439" s="2"/>
      <c r="C439" s="2"/>
      <c r="D439" s="2"/>
      <c r="E439" s="47"/>
      <c r="F439" s="2"/>
      <c r="G439" s="2"/>
    </row>
    <row r="440" spans="2:7" x14ac:dyDescent="0.2">
      <c r="B440" s="2"/>
      <c r="C440" s="2"/>
      <c r="D440" s="2"/>
      <c r="E440" s="47"/>
      <c r="F440" s="2"/>
      <c r="G440" s="2"/>
    </row>
    <row r="441" spans="2:7" x14ac:dyDescent="0.2">
      <c r="B441" s="2"/>
      <c r="C441" s="2"/>
      <c r="D441" s="2"/>
      <c r="E441" s="47"/>
      <c r="F441" s="2"/>
      <c r="G441" s="2"/>
    </row>
    <row r="442" spans="2:7" x14ac:dyDescent="0.2">
      <c r="B442" s="2"/>
      <c r="C442" s="2"/>
      <c r="D442" s="2"/>
      <c r="E442" s="47"/>
      <c r="F442" s="2"/>
      <c r="G442" s="2"/>
    </row>
    <row r="443" spans="2:7" x14ac:dyDescent="0.2">
      <c r="B443" s="2"/>
      <c r="C443" s="2"/>
      <c r="D443" s="2"/>
      <c r="E443" s="47"/>
      <c r="F443" s="2"/>
      <c r="G443" s="2"/>
    </row>
    <row r="444" spans="2:7" x14ac:dyDescent="0.2">
      <c r="B444" s="2"/>
      <c r="C444" s="2"/>
      <c r="D444" s="2"/>
      <c r="E444" s="47"/>
      <c r="F444" s="2"/>
      <c r="G444" s="2"/>
    </row>
    <row r="445" spans="2:7" x14ac:dyDescent="0.2">
      <c r="B445" s="2"/>
      <c r="C445" s="2"/>
      <c r="D445" s="2"/>
      <c r="E445" s="47"/>
      <c r="F445" s="2"/>
      <c r="G445" s="2"/>
    </row>
    <row r="446" spans="2:7" x14ac:dyDescent="0.2">
      <c r="B446" s="2"/>
      <c r="C446" s="2"/>
      <c r="D446" s="2"/>
      <c r="E446" s="47"/>
      <c r="F446" s="2"/>
      <c r="G446" s="2"/>
    </row>
    <row r="447" spans="2:7" x14ac:dyDescent="0.2">
      <c r="B447" s="2"/>
      <c r="C447" s="2"/>
      <c r="D447" s="2"/>
      <c r="E447" s="47"/>
      <c r="F447" s="2"/>
      <c r="G447" s="2"/>
    </row>
    <row r="448" spans="2:7" x14ac:dyDescent="0.2">
      <c r="B448" s="2"/>
      <c r="C448" s="2"/>
      <c r="D448" s="2"/>
      <c r="E448" s="47"/>
      <c r="F448" s="2"/>
      <c r="G448" s="2"/>
    </row>
    <row r="449" spans="2:7" x14ac:dyDescent="0.2">
      <c r="B449" s="2"/>
      <c r="C449" s="2"/>
      <c r="D449" s="2"/>
      <c r="E449" s="47"/>
      <c r="F449" s="2"/>
      <c r="G449" s="2"/>
    </row>
    <row r="450" spans="2:7" x14ac:dyDescent="0.2">
      <c r="B450" s="2"/>
      <c r="C450" s="2"/>
      <c r="D450" s="2"/>
      <c r="E450" s="47"/>
      <c r="F450" s="2"/>
      <c r="G450" s="2"/>
    </row>
    <row r="451" spans="2:7" x14ac:dyDescent="0.2">
      <c r="B451" s="2"/>
      <c r="C451" s="2"/>
      <c r="D451" s="2"/>
      <c r="E451" s="47"/>
      <c r="F451" s="2"/>
      <c r="G451" s="2"/>
    </row>
    <row r="452" spans="2:7" x14ac:dyDescent="0.2">
      <c r="B452" s="2"/>
      <c r="C452" s="2"/>
      <c r="D452" s="2"/>
      <c r="E452" s="47"/>
      <c r="F452" s="2"/>
      <c r="G452" s="2"/>
    </row>
    <row r="453" spans="2:7" x14ac:dyDescent="0.2">
      <c r="B453" s="2"/>
      <c r="C453" s="2"/>
      <c r="D453" s="2"/>
      <c r="E453" s="47"/>
      <c r="F453" s="2"/>
      <c r="G453" s="2"/>
    </row>
    <row r="454" spans="2:7" x14ac:dyDescent="0.2">
      <c r="B454" s="2"/>
      <c r="C454" s="2"/>
      <c r="D454" s="2"/>
      <c r="E454" s="47"/>
      <c r="F454" s="2"/>
      <c r="G454" s="2"/>
    </row>
    <row r="455" spans="2:7" x14ac:dyDescent="0.2">
      <c r="B455" s="2"/>
      <c r="C455" s="2"/>
      <c r="D455" s="2"/>
      <c r="E455" s="47"/>
      <c r="F455" s="2"/>
      <c r="G455" s="2"/>
    </row>
    <row r="456" spans="2:7" x14ac:dyDescent="0.2">
      <c r="B456" s="2"/>
      <c r="C456" s="2"/>
      <c r="D456" s="2"/>
      <c r="E456" s="47"/>
      <c r="F456" s="2"/>
      <c r="G456" s="2"/>
    </row>
    <row r="457" spans="2:7" x14ac:dyDescent="0.2">
      <c r="B457" s="2"/>
      <c r="C457" s="2"/>
      <c r="D457" s="2"/>
      <c r="E457" s="47"/>
      <c r="F457" s="2"/>
      <c r="G457" s="2"/>
    </row>
    <row r="458" spans="2:7" x14ac:dyDescent="0.2">
      <c r="B458" s="2"/>
      <c r="C458" s="2"/>
      <c r="D458" s="2"/>
      <c r="E458" s="47"/>
      <c r="F458" s="2"/>
      <c r="G458" s="2"/>
    </row>
    <row r="459" spans="2:7" x14ac:dyDescent="0.2">
      <c r="B459" s="2"/>
      <c r="C459" s="2"/>
      <c r="D459" s="2"/>
      <c r="E459" s="47"/>
      <c r="F459" s="2"/>
      <c r="G459" s="2"/>
    </row>
    <row r="460" spans="2:7" x14ac:dyDescent="0.2">
      <c r="B460" s="2"/>
      <c r="C460" s="2"/>
      <c r="D460" s="2"/>
      <c r="E460" s="47"/>
      <c r="F460" s="2"/>
      <c r="G460" s="2"/>
    </row>
    <row r="461" spans="2:7" x14ac:dyDescent="0.2">
      <c r="B461" s="2"/>
      <c r="C461" s="2"/>
      <c r="D461" s="2"/>
      <c r="E461" s="47"/>
      <c r="F461" s="2"/>
      <c r="G461" s="2"/>
    </row>
    <row r="462" spans="2:7" x14ac:dyDescent="0.2">
      <c r="B462" s="2"/>
      <c r="C462" s="2"/>
      <c r="D462" s="2"/>
      <c r="E462" s="47"/>
      <c r="F462" s="2"/>
      <c r="G462" s="2"/>
    </row>
    <row r="463" spans="2:7" x14ac:dyDescent="0.2">
      <c r="B463" s="2"/>
      <c r="C463" s="2"/>
      <c r="D463" s="2"/>
      <c r="E463" s="47"/>
      <c r="F463" s="2"/>
      <c r="G463" s="2"/>
    </row>
    <row r="464" spans="2:7" x14ac:dyDescent="0.2">
      <c r="B464" s="2"/>
      <c r="C464" s="2"/>
      <c r="D464" s="2"/>
      <c r="E464" s="47"/>
      <c r="F464" s="2"/>
      <c r="G464" s="2"/>
    </row>
    <row r="465" spans="2:7" x14ac:dyDescent="0.2">
      <c r="B465" s="2"/>
      <c r="C465" s="2"/>
      <c r="D465" s="2"/>
      <c r="E465" s="47"/>
      <c r="F465" s="2"/>
      <c r="G465" s="2"/>
    </row>
    <row r="466" spans="2:7" x14ac:dyDescent="0.2">
      <c r="B466" s="2"/>
      <c r="C466" s="2"/>
      <c r="D466" s="2"/>
      <c r="E466" s="47"/>
      <c r="F466" s="2"/>
      <c r="G466" s="2"/>
    </row>
    <row r="467" spans="2:7" x14ac:dyDescent="0.2">
      <c r="B467" s="2"/>
      <c r="C467" s="2"/>
      <c r="D467" s="2"/>
      <c r="E467" s="47"/>
      <c r="F467" s="2"/>
      <c r="G467" s="2"/>
    </row>
    <row r="468" spans="2:7" x14ac:dyDescent="0.2">
      <c r="B468" s="2"/>
      <c r="C468" s="2"/>
      <c r="D468" s="2"/>
      <c r="E468" s="47"/>
      <c r="F468" s="2"/>
      <c r="G468" s="2"/>
    </row>
    <row r="469" spans="2:7" x14ac:dyDescent="0.2">
      <c r="B469" s="2"/>
      <c r="C469" s="2"/>
      <c r="D469" s="2"/>
      <c r="E469" s="47"/>
      <c r="F469" s="2"/>
      <c r="G469" s="2"/>
    </row>
    <row r="470" spans="2:7" x14ac:dyDescent="0.2">
      <c r="B470" s="2"/>
      <c r="C470" s="2"/>
      <c r="D470" s="2"/>
      <c r="E470" s="47"/>
      <c r="F470" s="2"/>
      <c r="G470" s="2"/>
    </row>
    <row r="471" spans="2:7" x14ac:dyDescent="0.2">
      <c r="B471" s="2"/>
      <c r="C471" s="2"/>
      <c r="D471" s="2"/>
      <c r="E471" s="47"/>
      <c r="F471" s="2"/>
      <c r="G471" s="2"/>
    </row>
    <row r="472" spans="2:7" x14ac:dyDescent="0.2">
      <c r="B472" s="2"/>
      <c r="C472" s="2"/>
      <c r="D472" s="2"/>
      <c r="E472" s="47"/>
      <c r="F472" s="2"/>
      <c r="G472" s="2"/>
    </row>
    <row r="473" spans="2:7" x14ac:dyDescent="0.2">
      <c r="B473" s="2"/>
      <c r="C473" s="2"/>
      <c r="D473" s="2"/>
      <c r="E473" s="47"/>
      <c r="F473" s="2"/>
      <c r="G473" s="2"/>
    </row>
    <row r="474" spans="2:7" x14ac:dyDescent="0.2">
      <c r="B474" s="2"/>
      <c r="C474" s="2"/>
      <c r="D474" s="2"/>
      <c r="E474" s="47"/>
      <c r="F474" s="2"/>
      <c r="G474" s="2"/>
    </row>
    <row r="475" spans="2:7" x14ac:dyDescent="0.2">
      <c r="B475" s="2"/>
      <c r="C475" s="2"/>
      <c r="D475" s="2"/>
      <c r="E475" s="47"/>
      <c r="F475" s="2"/>
      <c r="G475" s="2"/>
    </row>
    <row r="476" spans="2:7" x14ac:dyDescent="0.2">
      <c r="B476" s="2"/>
      <c r="C476" s="2"/>
      <c r="D476" s="2"/>
      <c r="E476" s="47"/>
      <c r="F476" s="2"/>
      <c r="G476" s="2"/>
    </row>
    <row r="477" spans="2:7" x14ac:dyDescent="0.2">
      <c r="B477" s="2"/>
      <c r="C477" s="2"/>
      <c r="D477" s="2"/>
      <c r="E477" s="47"/>
      <c r="F477" s="2"/>
      <c r="G477" s="2"/>
    </row>
    <row r="478" spans="2:7" x14ac:dyDescent="0.2">
      <c r="B478" s="2"/>
      <c r="C478" s="2"/>
      <c r="D478" s="2"/>
      <c r="E478" s="47"/>
      <c r="F478" s="2"/>
      <c r="G478" s="2"/>
    </row>
    <row r="479" spans="2:7" x14ac:dyDescent="0.2">
      <c r="B479" s="2"/>
      <c r="C479" s="2"/>
      <c r="D479" s="2"/>
      <c r="E479" s="47"/>
      <c r="F479" s="2"/>
      <c r="G479" s="2"/>
    </row>
    <row r="480" spans="2:7" x14ac:dyDescent="0.2">
      <c r="B480" s="2"/>
      <c r="C480" s="2"/>
      <c r="D480" s="2"/>
      <c r="E480" s="47"/>
      <c r="F480" s="2"/>
      <c r="G480" s="2"/>
    </row>
    <row r="481" spans="2:7" x14ac:dyDescent="0.2">
      <c r="B481" s="2"/>
      <c r="C481" s="2"/>
      <c r="D481" s="2"/>
      <c r="E481" s="47"/>
      <c r="F481" s="2"/>
      <c r="G481" s="2"/>
    </row>
    <row r="482" spans="2:7" x14ac:dyDescent="0.2">
      <c r="B482" s="2"/>
      <c r="C482" s="2"/>
      <c r="D482" s="2"/>
      <c r="E482" s="47"/>
      <c r="F482" s="2"/>
      <c r="G482" s="2"/>
    </row>
    <row r="483" spans="2:7" x14ac:dyDescent="0.2">
      <c r="B483" s="2"/>
      <c r="C483" s="2"/>
      <c r="D483" s="2"/>
      <c r="E483" s="47"/>
      <c r="F483" s="2"/>
      <c r="G483" s="2"/>
    </row>
    <row r="484" spans="2:7" x14ac:dyDescent="0.2">
      <c r="B484" s="2"/>
      <c r="C484" s="2"/>
      <c r="D484" s="2"/>
      <c r="E484" s="47"/>
      <c r="F484" s="2"/>
      <c r="G484" s="2"/>
    </row>
    <row r="485" spans="2:7" x14ac:dyDescent="0.2">
      <c r="B485" s="2"/>
      <c r="C485" s="2"/>
      <c r="D485" s="2"/>
      <c r="E485" s="47"/>
      <c r="F485" s="2"/>
      <c r="G485" s="2"/>
    </row>
    <row r="486" spans="2:7" x14ac:dyDescent="0.2">
      <c r="B486" s="2"/>
      <c r="C486" s="2"/>
      <c r="D486" s="2"/>
      <c r="E486" s="47"/>
      <c r="F486" s="2"/>
      <c r="G486" s="2"/>
    </row>
    <row r="487" spans="2:7" x14ac:dyDescent="0.2">
      <c r="B487" s="2"/>
      <c r="C487" s="2"/>
      <c r="D487" s="2"/>
      <c r="E487" s="47"/>
      <c r="F487" s="2"/>
      <c r="G487" s="2"/>
    </row>
    <row r="488" spans="2:7" x14ac:dyDescent="0.2">
      <c r="B488" s="2"/>
      <c r="C488" s="2"/>
      <c r="D488" s="2"/>
      <c r="E488" s="47"/>
      <c r="F488" s="2"/>
      <c r="G488" s="2"/>
    </row>
    <row r="489" spans="2:7" x14ac:dyDescent="0.2">
      <c r="B489" s="2"/>
      <c r="C489" s="2"/>
      <c r="D489" s="2"/>
      <c r="E489" s="47"/>
      <c r="F489" s="2"/>
      <c r="G489" s="2"/>
    </row>
    <row r="490" spans="2:7" x14ac:dyDescent="0.2">
      <c r="B490" s="2"/>
      <c r="C490" s="2"/>
      <c r="D490" s="2"/>
      <c r="E490" s="47"/>
      <c r="F490" s="2"/>
      <c r="G490" s="2"/>
    </row>
    <row r="491" spans="2:7" x14ac:dyDescent="0.2">
      <c r="B491" s="2"/>
      <c r="C491" s="2"/>
      <c r="D491" s="2"/>
      <c r="E491" s="47"/>
      <c r="F491" s="2"/>
      <c r="G491" s="2"/>
    </row>
    <row r="492" spans="2:7" x14ac:dyDescent="0.2">
      <c r="B492" s="2"/>
      <c r="C492" s="2"/>
      <c r="D492" s="2"/>
      <c r="E492" s="47"/>
      <c r="F492" s="2"/>
      <c r="G492" s="2"/>
    </row>
    <row r="493" spans="2:7" x14ac:dyDescent="0.2">
      <c r="B493" s="2"/>
      <c r="C493" s="2"/>
      <c r="D493" s="2"/>
      <c r="E493" s="47"/>
      <c r="F493" s="2"/>
      <c r="G493" s="2"/>
    </row>
    <row r="494" spans="2:7" x14ac:dyDescent="0.2">
      <c r="B494" s="2"/>
      <c r="C494" s="2"/>
      <c r="D494" s="2"/>
      <c r="E494" s="47"/>
      <c r="F494" s="2"/>
      <c r="G494" s="2"/>
    </row>
    <row r="495" spans="2:7" x14ac:dyDescent="0.2">
      <c r="B495" s="2"/>
      <c r="C495" s="2"/>
      <c r="D495" s="2"/>
      <c r="E495" s="47"/>
      <c r="F495" s="2"/>
      <c r="G495" s="2"/>
    </row>
    <row r="496" spans="2:7" x14ac:dyDescent="0.2">
      <c r="B496" s="2"/>
      <c r="C496" s="2"/>
      <c r="D496" s="2"/>
      <c r="E496" s="47"/>
      <c r="F496" s="2"/>
      <c r="G496" s="2"/>
    </row>
    <row r="497" spans="2:7" x14ac:dyDescent="0.2">
      <c r="B497" s="2"/>
      <c r="C497" s="2"/>
      <c r="D497" s="2"/>
      <c r="E497" s="47"/>
      <c r="F497" s="2"/>
      <c r="G497" s="2"/>
    </row>
    <row r="498" spans="2:7" x14ac:dyDescent="0.2">
      <c r="B498" s="2"/>
      <c r="C498" s="2"/>
      <c r="D498" s="2"/>
      <c r="E498" s="47"/>
      <c r="F498" s="2"/>
      <c r="G498" s="2"/>
    </row>
    <row r="499" spans="2:7" x14ac:dyDescent="0.2">
      <c r="B499" s="2"/>
      <c r="C499" s="2"/>
      <c r="D499" s="2"/>
      <c r="E499" s="47"/>
      <c r="F499" s="2"/>
      <c r="G499" s="2"/>
    </row>
    <row r="500" spans="2:7" x14ac:dyDescent="0.2">
      <c r="B500" s="2"/>
      <c r="C500" s="2"/>
      <c r="D500" s="2"/>
      <c r="E500" s="47"/>
      <c r="F500" s="2"/>
      <c r="G500" s="2"/>
    </row>
    <row r="501" spans="2:7" x14ac:dyDescent="0.2">
      <c r="B501" s="2"/>
      <c r="C501" s="2"/>
      <c r="D501" s="2"/>
      <c r="E501" s="47"/>
      <c r="F501" s="2"/>
      <c r="G501" s="2"/>
    </row>
    <row r="502" spans="2:7" x14ac:dyDescent="0.2">
      <c r="B502" s="2"/>
      <c r="C502" s="2"/>
      <c r="D502" s="2"/>
      <c r="E502" s="47"/>
      <c r="F502" s="2"/>
      <c r="G502" s="2"/>
    </row>
    <row r="503" spans="2:7" x14ac:dyDescent="0.2">
      <c r="B503" s="2"/>
      <c r="C503" s="2"/>
      <c r="D503" s="2"/>
      <c r="E503" s="47"/>
      <c r="F503" s="2"/>
      <c r="G503" s="2"/>
    </row>
    <row r="504" spans="2:7" x14ac:dyDescent="0.2">
      <c r="B504" s="2"/>
      <c r="C504" s="2"/>
      <c r="D504" s="2"/>
      <c r="E504" s="47"/>
      <c r="F504" s="2"/>
      <c r="G504" s="2"/>
    </row>
    <row r="505" spans="2:7" x14ac:dyDescent="0.2">
      <c r="B505" s="2"/>
      <c r="C505" s="2"/>
      <c r="D505" s="2"/>
      <c r="E505" s="47"/>
      <c r="F505" s="2"/>
      <c r="G505" s="2"/>
    </row>
    <row r="506" spans="2:7" x14ac:dyDescent="0.2">
      <c r="B506" s="2"/>
      <c r="C506" s="2"/>
      <c r="D506" s="2"/>
      <c r="E506" s="47"/>
      <c r="F506" s="2"/>
      <c r="G506" s="2"/>
    </row>
    <row r="507" spans="2:7" x14ac:dyDescent="0.2">
      <c r="B507" s="2"/>
      <c r="C507" s="2"/>
      <c r="D507" s="2"/>
      <c r="E507" s="47"/>
      <c r="F507" s="2"/>
      <c r="G507" s="2"/>
    </row>
    <row r="508" spans="2:7" x14ac:dyDescent="0.2">
      <c r="B508" s="2"/>
      <c r="C508" s="2"/>
      <c r="D508" s="2"/>
      <c r="E508" s="47"/>
      <c r="F508" s="2"/>
      <c r="G508" s="2"/>
    </row>
    <row r="509" spans="2:7" x14ac:dyDescent="0.2">
      <c r="B509" s="2"/>
      <c r="C509" s="2"/>
      <c r="D509" s="2"/>
      <c r="E509" s="47"/>
      <c r="F509" s="2"/>
      <c r="G509" s="2"/>
    </row>
    <row r="510" spans="2:7" x14ac:dyDescent="0.2">
      <c r="B510" s="2"/>
      <c r="C510" s="2"/>
      <c r="D510" s="2"/>
      <c r="E510" s="47"/>
      <c r="F510" s="2"/>
      <c r="G510" s="2"/>
    </row>
    <row r="511" spans="2:7" x14ac:dyDescent="0.2">
      <c r="B511" s="2"/>
      <c r="C511" s="2"/>
      <c r="D511" s="2"/>
      <c r="E511" s="47"/>
      <c r="F511" s="2"/>
      <c r="G511" s="2"/>
    </row>
    <row r="512" spans="2:7" x14ac:dyDescent="0.2">
      <c r="B512" s="2"/>
      <c r="C512" s="2"/>
      <c r="D512" s="2"/>
      <c r="E512" s="47"/>
      <c r="F512" s="2"/>
      <c r="G512" s="2"/>
    </row>
    <row r="513" spans="2:7" x14ac:dyDescent="0.2">
      <c r="B513" s="2"/>
      <c r="C513" s="2"/>
      <c r="D513" s="2"/>
      <c r="E513" s="47"/>
      <c r="F513" s="2"/>
      <c r="G513" s="2"/>
    </row>
    <row r="514" spans="2:7" x14ac:dyDescent="0.2">
      <c r="B514" s="2"/>
      <c r="C514" s="2"/>
      <c r="D514" s="2"/>
      <c r="E514" s="47"/>
      <c r="F514" s="2"/>
      <c r="G514" s="2"/>
    </row>
    <row r="515" spans="2:7" x14ac:dyDescent="0.2">
      <c r="B515" s="2"/>
      <c r="C515" s="2"/>
      <c r="D515" s="2"/>
      <c r="E515" s="47"/>
      <c r="F515" s="2"/>
      <c r="G515" s="2"/>
    </row>
    <row r="516" spans="2:7" x14ac:dyDescent="0.2">
      <c r="B516" s="2"/>
      <c r="C516" s="2"/>
      <c r="D516" s="2"/>
      <c r="E516" s="47"/>
      <c r="F516" s="2"/>
      <c r="G516" s="2"/>
    </row>
    <row r="517" spans="2:7" x14ac:dyDescent="0.2">
      <c r="B517" s="2"/>
      <c r="C517" s="2"/>
      <c r="D517" s="2"/>
      <c r="E517" s="47"/>
      <c r="F517" s="2"/>
      <c r="G517" s="2"/>
    </row>
    <row r="518" spans="2:7" x14ac:dyDescent="0.2">
      <c r="B518" s="2"/>
      <c r="C518" s="2"/>
      <c r="D518" s="2"/>
      <c r="E518" s="47"/>
      <c r="F518" s="2"/>
      <c r="G518" s="2"/>
    </row>
    <row r="519" spans="2:7" x14ac:dyDescent="0.2">
      <c r="B519" s="2"/>
      <c r="C519" s="2"/>
      <c r="D519" s="2"/>
      <c r="E519" s="47"/>
      <c r="F519" s="2"/>
      <c r="G519" s="2"/>
    </row>
    <row r="520" spans="2:7" x14ac:dyDescent="0.2">
      <c r="B520" s="2"/>
      <c r="C520" s="2"/>
      <c r="D520" s="2"/>
      <c r="E520" s="47"/>
      <c r="F520" s="2"/>
      <c r="G520" s="2"/>
    </row>
    <row r="521" spans="2:7" x14ac:dyDescent="0.2">
      <c r="B521" s="2"/>
      <c r="C521" s="2"/>
      <c r="D521" s="2"/>
      <c r="E521" s="47"/>
      <c r="F521" s="2"/>
      <c r="G521" s="2"/>
    </row>
    <row r="522" spans="2:7" x14ac:dyDescent="0.2">
      <c r="B522" s="2"/>
      <c r="C522" s="2"/>
      <c r="D522" s="2"/>
      <c r="E522" s="47"/>
      <c r="F522" s="2"/>
      <c r="G522" s="2"/>
    </row>
    <row r="523" spans="2:7" x14ac:dyDescent="0.2">
      <c r="B523" s="2"/>
      <c r="C523" s="2"/>
      <c r="D523" s="2"/>
      <c r="E523" s="47"/>
      <c r="F523" s="2"/>
      <c r="G523" s="2"/>
    </row>
    <row r="524" spans="2:7" x14ac:dyDescent="0.2">
      <c r="B524" s="2"/>
      <c r="C524" s="2"/>
      <c r="D524" s="2"/>
      <c r="E524" s="47"/>
      <c r="F524" s="2"/>
      <c r="G524" s="2"/>
    </row>
    <row r="525" spans="2:7" x14ac:dyDescent="0.2">
      <c r="B525" s="2"/>
      <c r="C525" s="2"/>
      <c r="D525" s="2"/>
      <c r="E525" s="47"/>
      <c r="F525" s="2"/>
      <c r="G525" s="2"/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  <sheetView workbookViewId="3"/>
    <sheetView workbookViewId="4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  <sheetView workbookViewId="3"/>
    <sheetView workbookViewId="4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  <sheetView workbookViewId="3"/>
    <sheetView workbookViewId="4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Architecture et Climat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CLI04</dc:creator>
  <cp:lastModifiedBy>Sylvie Rouche</cp:lastModifiedBy>
  <cp:lastPrinted>2004-05-06T14:50:40Z</cp:lastPrinted>
  <dcterms:created xsi:type="dcterms:W3CDTF">1998-11-02T10:00:56Z</dcterms:created>
  <dcterms:modified xsi:type="dcterms:W3CDTF">2019-05-14T08:41:02Z</dcterms:modified>
</cp:coreProperties>
</file>