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ttps://uclouvain-my.sharepoint.com/personal/geoffrey_vanmoeseke_uclouvain_be/Documents/UCL-recherche/recherches_en_cours/E+/convention_15_dossier_ecoles/outils/"/>
    </mc:Choice>
  </mc:AlternateContent>
  <bookViews>
    <workbookView xWindow="0" yWindow="495" windowWidth="24960" windowHeight="16305"/>
  </bookViews>
  <sheets>
    <sheet name="disclaimer" sheetId="8" r:id="rId1"/>
    <sheet name="mode d'emploi" sheetId="12" r:id="rId2"/>
    <sheet name="scenario1" sheetId="1" r:id="rId3"/>
    <sheet name="scenario2" sheetId="9" r:id="rId4"/>
    <sheet name="scenario3" sheetId="10" r:id="rId5"/>
    <sheet name="comparaison" sheetId="3" r:id="rId6"/>
    <sheet name="processes" sheetId="5" state="hidden" r:id="rId7"/>
    <sheet name="millipoints" sheetId="6" state="hidden" r:id="rId8"/>
    <sheet name="shortlist" sheetId="7" state="hidden" r:id="rId9"/>
  </sheets>
  <definedNames>
    <definedName name="_xlnm.Print_Area" localSheetId="5">comparaison!$A$1:$F$26</definedName>
    <definedName name="_xlnm.Print_Area" localSheetId="0">disclaimer!$A$1:$C$16</definedName>
    <definedName name="_xlnm.Print_Area" localSheetId="1">'mode d''emploi'!$A$1:$H$40</definedName>
    <definedName name="_xlnm.Print_Area" localSheetId="2">scenario1!$A$1:$H$40</definedName>
    <definedName name="_xlnm.Print_Area" localSheetId="3">scenario2!$A$1:$H$40</definedName>
    <definedName name="_xlnm.Print_Area" localSheetId="4">scenario3!$A$1:$H$40</definedName>
  </definedNames>
  <calcPr calcId="162913"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9" i="10" l="1"/>
  <c r="G38" i="10"/>
  <c r="G37" i="10"/>
  <c r="G36" i="10"/>
  <c r="G35" i="10"/>
  <c r="G39" i="9"/>
  <c r="G38" i="9"/>
  <c r="G37" i="9"/>
  <c r="G36" i="9"/>
  <c r="G35" i="9"/>
  <c r="G39" i="12"/>
  <c r="G38" i="12"/>
  <c r="G37" i="12"/>
  <c r="G36" i="12"/>
  <c r="G35" i="12"/>
  <c r="G35" i="1"/>
  <c r="G39" i="1"/>
  <c r="G38" i="1"/>
  <c r="G37" i="1"/>
  <c r="G36" i="1"/>
  <c r="G6" i="7" a="1"/>
  <c r="G6" i="7"/>
  <c r="E6" i="7" a="1"/>
  <c r="E6" i="7"/>
  <c r="E7" i="7" a="1"/>
  <c r="E7" i="7"/>
  <c r="AG160" i="6"/>
  <c r="AD160" i="6"/>
  <c r="AC160" i="6"/>
  <c r="AB160" i="6"/>
  <c r="AA160" i="6"/>
  <c r="Z160" i="6"/>
  <c r="Y160" i="6"/>
  <c r="X160" i="6"/>
  <c r="W160" i="6"/>
  <c r="V160" i="6"/>
  <c r="U160" i="6"/>
  <c r="T160" i="6"/>
  <c r="S160" i="6"/>
  <c r="R160" i="6"/>
  <c r="Q160" i="6"/>
  <c r="P160" i="6"/>
  <c r="O160" i="6"/>
  <c r="AF160" i="6"/>
  <c r="AG159" i="6"/>
  <c r="AD159" i="6"/>
  <c r="AC159" i="6"/>
  <c r="AB159" i="6"/>
  <c r="AA159" i="6"/>
  <c r="Z159" i="6"/>
  <c r="Y159" i="6"/>
  <c r="X159" i="6"/>
  <c r="W159" i="6"/>
  <c r="V159" i="6"/>
  <c r="U159" i="6"/>
  <c r="T159" i="6"/>
  <c r="S159" i="6"/>
  <c r="R159" i="6"/>
  <c r="Q159" i="6"/>
  <c r="P159" i="6"/>
  <c r="O159" i="6"/>
  <c r="AF159" i="6"/>
  <c r="AG158" i="6"/>
  <c r="AD158" i="6"/>
  <c r="AC158" i="6"/>
  <c r="AB158" i="6"/>
  <c r="AA158" i="6"/>
  <c r="Z158" i="6"/>
  <c r="Y158" i="6"/>
  <c r="X158" i="6"/>
  <c r="W158" i="6"/>
  <c r="V158" i="6"/>
  <c r="U158" i="6"/>
  <c r="T158" i="6"/>
  <c r="S158" i="6"/>
  <c r="R158" i="6"/>
  <c r="Q158" i="6"/>
  <c r="P158" i="6"/>
  <c r="O158" i="6"/>
  <c r="AF158" i="6"/>
  <c r="AG157" i="6"/>
  <c r="AD157" i="6"/>
  <c r="AC157" i="6"/>
  <c r="AB157" i="6"/>
  <c r="AA157" i="6"/>
  <c r="Z157" i="6"/>
  <c r="Y157" i="6"/>
  <c r="X157" i="6"/>
  <c r="W157" i="6"/>
  <c r="V157" i="6"/>
  <c r="U157" i="6"/>
  <c r="T157" i="6"/>
  <c r="S157" i="6"/>
  <c r="R157" i="6"/>
  <c r="Q157" i="6"/>
  <c r="P157" i="6"/>
  <c r="O157" i="6"/>
  <c r="AF157" i="6"/>
  <c r="AG156" i="6"/>
  <c r="AD156" i="6"/>
  <c r="AC156" i="6"/>
  <c r="AB156" i="6"/>
  <c r="AA156" i="6"/>
  <c r="Z156" i="6"/>
  <c r="Y156" i="6"/>
  <c r="X156" i="6"/>
  <c r="W156" i="6"/>
  <c r="V156" i="6"/>
  <c r="U156" i="6"/>
  <c r="T156" i="6"/>
  <c r="S156" i="6"/>
  <c r="R156" i="6"/>
  <c r="Q156" i="6"/>
  <c r="P156" i="6"/>
  <c r="O156" i="6"/>
  <c r="AF156" i="6"/>
  <c r="AG155" i="6"/>
  <c r="AD155" i="6"/>
  <c r="AC155" i="6"/>
  <c r="AB155" i="6"/>
  <c r="AA155" i="6"/>
  <c r="Z155" i="6"/>
  <c r="Y155" i="6"/>
  <c r="X155" i="6"/>
  <c r="W155" i="6"/>
  <c r="V155" i="6"/>
  <c r="U155" i="6"/>
  <c r="T155" i="6"/>
  <c r="S155" i="6"/>
  <c r="R155" i="6"/>
  <c r="Q155" i="6"/>
  <c r="P155" i="6"/>
  <c r="O155" i="6"/>
  <c r="AF155" i="6"/>
  <c r="AG154" i="6"/>
  <c r="AD154" i="6"/>
  <c r="AC154" i="6"/>
  <c r="AB154" i="6"/>
  <c r="AA154" i="6"/>
  <c r="Z154" i="6"/>
  <c r="Y154" i="6"/>
  <c r="X154" i="6"/>
  <c r="W154" i="6"/>
  <c r="V154" i="6"/>
  <c r="U154" i="6"/>
  <c r="T154" i="6"/>
  <c r="S154" i="6"/>
  <c r="R154" i="6"/>
  <c r="Q154" i="6"/>
  <c r="P154" i="6"/>
  <c r="O154" i="6"/>
  <c r="AF154" i="6"/>
  <c r="AG153" i="6"/>
  <c r="AD153" i="6"/>
  <c r="AC153" i="6"/>
  <c r="AB153" i="6"/>
  <c r="AA153" i="6"/>
  <c r="Z153" i="6"/>
  <c r="Y153" i="6"/>
  <c r="X153" i="6"/>
  <c r="W153" i="6"/>
  <c r="V153" i="6"/>
  <c r="U153" i="6"/>
  <c r="T153" i="6"/>
  <c r="S153" i="6"/>
  <c r="R153" i="6"/>
  <c r="Q153" i="6"/>
  <c r="P153" i="6"/>
  <c r="O153" i="6"/>
  <c r="AF153" i="6"/>
  <c r="AG152" i="6"/>
  <c r="AD152" i="6"/>
  <c r="AC152" i="6"/>
  <c r="AB152" i="6"/>
  <c r="AA152" i="6"/>
  <c r="Z152" i="6"/>
  <c r="Y152" i="6"/>
  <c r="X152" i="6"/>
  <c r="W152" i="6"/>
  <c r="V152" i="6"/>
  <c r="U152" i="6"/>
  <c r="T152" i="6"/>
  <c r="S152" i="6"/>
  <c r="R152" i="6"/>
  <c r="Q152" i="6"/>
  <c r="P152" i="6"/>
  <c r="O152" i="6"/>
  <c r="AF152" i="6"/>
  <c r="AG151" i="6"/>
  <c r="AD151" i="6"/>
  <c r="AC151" i="6"/>
  <c r="AB151" i="6"/>
  <c r="AA151" i="6"/>
  <c r="Z151" i="6"/>
  <c r="Y151" i="6"/>
  <c r="X151" i="6"/>
  <c r="W151" i="6"/>
  <c r="V151" i="6"/>
  <c r="U151" i="6"/>
  <c r="T151" i="6"/>
  <c r="S151" i="6"/>
  <c r="R151" i="6"/>
  <c r="Q151" i="6"/>
  <c r="P151" i="6"/>
  <c r="O151" i="6"/>
  <c r="AF151" i="6"/>
  <c r="AG150" i="6"/>
  <c r="AD150" i="6"/>
  <c r="AC150" i="6"/>
  <c r="AB150" i="6"/>
  <c r="AA150" i="6"/>
  <c r="Z150" i="6"/>
  <c r="Y150" i="6"/>
  <c r="X150" i="6"/>
  <c r="W150" i="6"/>
  <c r="V150" i="6"/>
  <c r="U150" i="6"/>
  <c r="T150" i="6"/>
  <c r="S150" i="6"/>
  <c r="R150" i="6"/>
  <c r="Q150" i="6"/>
  <c r="P150" i="6"/>
  <c r="O150" i="6"/>
  <c r="AF150" i="6"/>
  <c r="AG149" i="6"/>
  <c r="AD149" i="6"/>
  <c r="AC149" i="6"/>
  <c r="AB149" i="6"/>
  <c r="AA149" i="6"/>
  <c r="Z149" i="6"/>
  <c r="Y149" i="6"/>
  <c r="X149" i="6"/>
  <c r="W149" i="6"/>
  <c r="V149" i="6"/>
  <c r="U149" i="6"/>
  <c r="T149" i="6"/>
  <c r="S149" i="6"/>
  <c r="R149" i="6"/>
  <c r="Q149" i="6"/>
  <c r="P149" i="6"/>
  <c r="O149" i="6"/>
  <c r="AF149" i="6"/>
  <c r="AG148" i="6"/>
  <c r="AD148" i="6"/>
  <c r="AC148" i="6"/>
  <c r="AB148" i="6"/>
  <c r="AA148" i="6"/>
  <c r="Z148" i="6"/>
  <c r="Y148" i="6"/>
  <c r="X148" i="6"/>
  <c r="W148" i="6"/>
  <c r="V148" i="6"/>
  <c r="U148" i="6"/>
  <c r="T148" i="6"/>
  <c r="S148" i="6"/>
  <c r="R148" i="6"/>
  <c r="Q148" i="6"/>
  <c r="P148" i="6"/>
  <c r="O148" i="6"/>
  <c r="AF148" i="6"/>
  <c r="AG147" i="6"/>
  <c r="AD147" i="6"/>
  <c r="AC147" i="6"/>
  <c r="AB147" i="6"/>
  <c r="AA147" i="6"/>
  <c r="Z147" i="6"/>
  <c r="Y147" i="6"/>
  <c r="X147" i="6"/>
  <c r="W147" i="6"/>
  <c r="V147" i="6"/>
  <c r="U147" i="6"/>
  <c r="T147" i="6"/>
  <c r="S147" i="6"/>
  <c r="R147" i="6"/>
  <c r="Q147" i="6"/>
  <c r="P147" i="6"/>
  <c r="O147" i="6"/>
  <c r="AF147" i="6"/>
  <c r="AG146" i="6"/>
  <c r="AD146" i="6"/>
  <c r="AC146" i="6"/>
  <c r="AB146" i="6"/>
  <c r="AA146" i="6"/>
  <c r="Z146" i="6"/>
  <c r="Y146" i="6"/>
  <c r="X146" i="6"/>
  <c r="W146" i="6"/>
  <c r="V146" i="6"/>
  <c r="U146" i="6"/>
  <c r="T146" i="6"/>
  <c r="S146" i="6"/>
  <c r="R146" i="6"/>
  <c r="Q146" i="6"/>
  <c r="P146" i="6"/>
  <c r="O146" i="6"/>
  <c r="AF146" i="6"/>
  <c r="AG145" i="6"/>
  <c r="AD145" i="6"/>
  <c r="AC145" i="6"/>
  <c r="AB145" i="6"/>
  <c r="AA145" i="6"/>
  <c r="Z145" i="6"/>
  <c r="Y145" i="6"/>
  <c r="X145" i="6"/>
  <c r="W145" i="6"/>
  <c r="V145" i="6"/>
  <c r="U145" i="6"/>
  <c r="T145" i="6"/>
  <c r="S145" i="6"/>
  <c r="R145" i="6"/>
  <c r="Q145" i="6"/>
  <c r="P145" i="6"/>
  <c r="O145" i="6"/>
  <c r="AF145" i="6"/>
  <c r="AG144" i="6"/>
  <c r="AD144" i="6"/>
  <c r="AC144" i="6"/>
  <c r="AB144" i="6"/>
  <c r="AA144" i="6"/>
  <c r="Z144" i="6"/>
  <c r="Y144" i="6"/>
  <c r="X144" i="6"/>
  <c r="W144" i="6"/>
  <c r="V144" i="6"/>
  <c r="U144" i="6"/>
  <c r="T144" i="6"/>
  <c r="S144" i="6"/>
  <c r="R144" i="6"/>
  <c r="Q144" i="6"/>
  <c r="P144" i="6"/>
  <c r="O144" i="6"/>
  <c r="AF144" i="6"/>
  <c r="AG143" i="6"/>
  <c r="AD143" i="6"/>
  <c r="AC143" i="6"/>
  <c r="AB143" i="6"/>
  <c r="AA143" i="6"/>
  <c r="Z143" i="6"/>
  <c r="Y143" i="6"/>
  <c r="X143" i="6"/>
  <c r="W143" i="6"/>
  <c r="V143" i="6"/>
  <c r="U143" i="6"/>
  <c r="T143" i="6"/>
  <c r="S143" i="6"/>
  <c r="R143" i="6"/>
  <c r="Q143" i="6"/>
  <c r="P143" i="6"/>
  <c r="O143" i="6"/>
  <c r="AF143" i="6"/>
  <c r="AG142" i="6"/>
  <c r="AD142" i="6"/>
  <c r="AC142" i="6"/>
  <c r="AB142" i="6"/>
  <c r="AA142" i="6"/>
  <c r="Z142" i="6"/>
  <c r="Y142" i="6"/>
  <c r="X142" i="6"/>
  <c r="W142" i="6"/>
  <c r="V142" i="6"/>
  <c r="U142" i="6"/>
  <c r="T142" i="6"/>
  <c r="S142" i="6"/>
  <c r="R142" i="6"/>
  <c r="Q142" i="6"/>
  <c r="P142" i="6"/>
  <c r="O142" i="6"/>
  <c r="AF142" i="6"/>
  <c r="AG141" i="6"/>
  <c r="AD141" i="6"/>
  <c r="AC141" i="6"/>
  <c r="AB141" i="6"/>
  <c r="AA141" i="6"/>
  <c r="Z141" i="6"/>
  <c r="Y141" i="6"/>
  <c r="X141" i="6"/>
  <c r="W141" i="6"/>
  <c r="V141" i="6"/>
  <c r="U141" i="6"/>
  <c r="T141" i="6"/>
  <c r="S141" i="6"/>
  <c r="R141" i="6"/>
  <c r="Q141" i="6"/>
  <c r="P141" i="6"/>
  <c r="O141" i="6"/>
  <c r="AF141" i="6"/>
  <c r="AG140" i="6"/>
  <c r="AD140" i="6"/>
  <c r="AC140" i="6"/>
  <c r="AB140" i="6"/>
  <c r="AA140" i="6"/>
  <c r="Z140" i="6"/>
  <c r="Y140" i="6"/>
  <c r="X140" i="6"/>
  <c r="W140" i="6"/>
  <c r="V140" i="6"/>
  <c r="U140" i="6"/>
  <c r="T140" i="6"/>
  <c r="S140" i="6"/>
  <c r="R140" i="6"/>
  <c r="Q140" i="6"/>
  <c r="P140" i="6"/>
  <c r="O140" i="6"/>
  <c r="AF140" i="6"/>
  <c r="AG139" i="6"/>
  <c r="AD139" i="6"/>
  <c r="AC139" i="6"/>
  <c r="AB139" i="6"/>
  <c r="AA139" i="6"/>
  <c r="Z139" i="6"/>
  <c r="Y139" i="6"/>
  <c r="X139" i="6"/>
  <c r="W139" i="6"/>
  <c r="V139" i="6"/>
  <c r="U139" i="6"/>
  <c r="T139" i="6"/>
  <c r="S139" i="6"/>
  <c r="R139" i="6"/>
  <c r="Q139" i="6"/>
  <c r="P139" i="6"/>
  <c r="O139" i="6"/>
  <c r="AF139" i="6"/>
  <c r="AG138" i="6"/>
  <c r="AD138" i="6"/>
  <c r="AC138" i="6"/>
  <c r="AB138" i="6"/>
  <c r="AA138" i="6"/>
  <c r="Z138" i="6"/>
  <c r="Y138" i="6"/>
  <c r="X138" i="6"/>
  <c r="W138" i="6"/>
  <c r="V138" i="6"/>
  <c r="U138" i="6"/>
  <c r="T138" i="6"/>
  <c r="S138" i="6"/>
  <c r="R138" i="6"/>
  <c r="Q138" i="6"/>
  <c r="P138" i="6"/>
  <c r="O138" i="6"/>
  <c r="AF138" i="6"/>
  <c r="AG137" i="6"/>
  <c r="AD137" i="6"/>
  <c r="AC137" i="6"/>
  <c r="AB137" i="6"/>
  <c r="AA137" i="6"/>
  <c r="Z137" i="6"/>
  <c r="Y137" i="6"/>
  <c r="X137" i="6"/>
  <c r="W137" i="6"/>
  <c r="V137" i="6"/>
  <c r="U137" i="6"/>
  <c r="T137" i="6"/>
  <c r="S137" i="6"/>
  <c r="R137" i="6"/>
  <c r="Q137" i="6"/>
  <c r="P137" i="6"/>
  <c r="O137" i="6"/>
  <c r="AF137" i="6"/>
  <c r="AG136" i="6"/>
  <c r="AD136" i="6"/>
  <c r="AC136" i="6"/>
  <c r="AB136" i="6"/>
  <c r="AA136" i="6"/>
  <c r="Z136" i="6"/>
  <c r="Y136" i="6"/>
  <c r="X136" i="6"/>
  <c r="W136" i="6"/>
  <c r="V136" i="6"/>
  <c r="U136" i="6"/>
  <c r="T136" i="6"/>
  <c r="S136" i="6"/>
  <c r="R136" i="6"/>
  <c r="Q136" i="6"/>
  <c r="P136" i="6"/>
  <c r="O136" i="6"/>
  <c r="AF136" i="6"/>
  <c r="AG135" i="6"/>
  <c r="AD135" i="6"/>
  <c r="AC135" i="6"/>
  <c r="AB135" i="6"/>
  <c r="AA135" i="6"/>
  <c r="Z135" i="6"/>
  <c r="Y135" i="6"/>
  <c r="X135" i="6"/>
  <c r="W135" i="6"/>
  <c r="V135" i="6"/>
  <c r="U135" i="6"/>
  <c r="T135" i="6"/>
  <c r="S135" i="6"/>
  <c r="R135" i="6"/>
  <c r="Q135" i="6"/>
  <c r="P135" i="6"/>
  <c r="O135" i="6"/>
  <c r="AF135" i="6"/>
  <c r="AG134" i="6"/>
  <c r="AD134" i="6"/>
  <c r="AC134" i="6"/>
  <c r="AB134" i="6"/>
  <c r="AA134" i="6"/>
  <c r="Z134" i="6"/>
  <c r="Y134" i="6"/>
  <c r="X134" i="6"/>
  <c r="W134" i="6"/>
  <c r="V134" i="6"/>
  <c r="U134" i="6"/>
  <c r="T134" i="6"/>
  <c r="S134" i="6"/>
  <c r="R134" i="6"/>
  <c r="Q134" i="6"/>
  <c r="P134" i="6"/>
  <c r="O134" i="6"/>
  <c r="AF134" i="6"/>
  <c r="AG133" i="6"/>
  <c r="AD133" i="6"/>
  <c r="AC133" i="6"/>
  <c r="AB133" i="6"/>
  <c r="AA133" i="6"/>
  <c r="Z133" i="6"/>
  <c r="Y133" i="6"/>
  <c r="X133" i="6"/>
  <c r="W133" i="6"/>
  <c r="V133" i="6"/>
  <c r="U133" i="6"/>
  <c r="T133" i="6"/>
  <c r="S133" i="6"/>
  <c r="R133" i="6"/>
  <c r="Q133" i="6"/>
  <c r="P133" i="6"/>
  <c r="O133" i="6"/>
  <c r="AF133" i="6"/>
  <c r="AG132" i="6"/>
  <c r="AD132" i="6"/>
  <c r="AC132" i="6"/>
  <c r="AB132" i="6"/>
  <c r="AA132" i="6"/>
  <c r="Z132" i="6"/>
  <c r="Y132" i="6"/>
  <c r="X132" i="6"/>
  <c r="W132" i="6"/>
  <c r="V132" i="6"/>
  <c r="U132" i="6"/>
  <c r="T132" i="6"/>
  <c r="S132" i="6"/>
  <c r="R132" i="6"/>
  <c r="Q132" i="6"/>
  <c r="P132" i="6"/>
  <c r="O132" i="6"/>
  <c r="AF132" i="6"/>
  <c r="AG131" i="6"/>
  <c r="AD131" i="6"/>
  <c r="AC131" i="6"/>
  <c r="AB131" i="6"/>
  <c r="AA131" i="6"/>
  <c r="Z131" i="6"/>
  <c r="Y131" i="6"/>
  <c r="X131" i="6"/>
  <c r="W131" i="6"/>
  <c r="V131" i="6"/>
  <c r="U131" i="6"/>
  <c r="T131" i="6"/>
  <c r="S131" i="6"/>
  <c r="R131" i="6"/>
  <c r="Q131" i="6"/>
  <c r="P131" i="6"/>
  <c r="O131" i="6"/>
  <c r="AF131" i="6"/>
  <c r="AG130" i="6"/>
  <c r="AD130" i="6"/>
  <c r="AC130" i="6"/>
  <c r="AB130" i="6"/>
  <c r="AA130" i="6"/>
  <c r="Z130" i="6"/>
  <c r="Y130" i="6"/>
  <c r="X130" i="6"/>
  <c r="W130" i="6"/>
  <c r="V130" i="6"/>
  <c r="U130" i="6"/>
  <c r="T130" i="6"/>
  <c r="S130" i="6"/>
  <c r="R130" i="6"/>
  <c r="Q130" i="6"/>
  <c r="P130" i="6"/>
  <c r="O130" i="6"/>
  <c r="AF130" i="6"/>
  <c r="AG129" i="6"/>
  <c r="AD129" i="6"/>
  <c r="AC129" i="6"/>
  <c r="AB129" i="6"/>
  <c r="AA129" i="6"/>
  <c r="Z129" i="6"/>
  <c r="Y129" i="6"/>
  <c r="X129" i="6"/>
  <c r="W129" i="6"/>
  <c r="V129" i="6"/>
  <c r="U129" i="6"/>
  <c r="T129" i="6"/>
  <c r="S129" i="6"/>
  <c r="R129" i="6"/>
  <c r="Q129" i="6"/>
  <c r="P129" i="6"/>
  <c r="O129" i="6"/>
  <c r="AF129" i="6"/>
  <c r="AG128" i="6"/>
  <c r="AD128" i="6"/>
  <c r="AC128" i="6"/>
  <c r="AB128" i="6"/>
  <c r="AA128" i="6"/>
  <c r="Z128" i="6"/>
  <c r="Y128" i="6"/>
  <c r="X128" i="6"/>
  <c r="W128" i="6"/>
  <c r="V128" i="6"/>
  <c r="U128" i="6"/>
  <c r="T128" i="6"/>
  <c r="S128" i="6"/>
  <c r="R128" i="6"/>
  <c r="Q128" i="6"/>
  <c r="P128" i="6"/>
  <c r="O128" i="6"/>
  <c r="AF128" i="6"/>
  <c r="AG127" i="6"/>
  <c r="AD127" i="6"/>
  <c r="AC127" i="6"/>
  <c r="AB127" i="6"/>
  <c r="AA127" i="6"/>
  <c r="Z127" i="6"/>
  <c r="Y127" i="6"/>
  <c r="X127" i="6"/>
  <c r="W127" i="6"/>
  <c r="V127" i="6"/>
  <c r="U127" i="6"/>
  <c r="T127" i="6"/>
  <c r="S127" i="6"/>
  <c r="R127" i="6"/>
  <c r="Q127" i="6"/>
  <c r="P127" i="6"/>
  <c r="O127" i="6"/>
  <c r="AF127" i="6"/>
  <c r="AG126" i="6"/>
  <c r="AD126" i="6"/>
  <c r="AC126" i="6"/>
  <c r="AB126" i="6"/>
  <c r="AA126" i="6"/>
  <c r="Z126" i="6"/>
  <c r="Y126" i="6"/>
  <c r="X126" i="6"/>
  <c r="W126" i="6"/>
  <c r="V126" i="6"/>
  <c r="U126" i="6"/>
  <c r="T126" i="6"/>
  <c r="S126" i="6"/>
  <c r="R126" i="6"/>
  <c r="Q126" i="6"/>
  <c r="P126" i="6"/>
  <c r="O126" i="6"/>
  <c r="AF126" i="6"/>
  <c r="AG125" i="6"/>
  <c r="AD125" i="6"/>
  <c r="AC125" i="6"/>
  <c r="AB125" i="6"/>
  <c r="AA125" i="6"/>
  <c r="Z125" i="6"/>
  <c r="Y125" i="6"/>
  <c r="X125" i="6"/>
  <c r="W125" i="6"/>
  <c r="V125" i="6"/>
  <c r="U125" i="6"/>
  <c r="T125" i="6"/>
  <c r="S125" i="6"/>
  <c r="R125" i="6"/>
  <c r="Q125" i="6"/>
  <c r="P125" i="6"/>
  <c r="O125" i="6"/>
  <c r="AF125" i="6"/>
  <c r="AG124" i="6"/>
  <c r="AD124" i="6"/>
  <c r="AC124" i="6"/>
  <c r="AB124" i="6"/>
  <c r="AA124" i="6"/>
  <c r="Z124" i="6"/>
  <c r="Y124" i="6"/>
  <c r="X124" i="6"/>
  <c r="W124" i="6"/>
  <c r="V124" i="6"/>
  <c r="U124" i="6"/>
  <c r="T124" i="6"/>
  <c r="S124" i="6"/>
  <c r="R124" i="6"/>
  <c r="Q124" i="6"/>
  <c r="P124" i="6"/>
  <c r="O124" i="6"/>
  <c r="AF124" i="6"/>
  <c r="AG123" i="6"/>
  <c r="AD123" i="6"/>
  <c r="AC123" i="6"/>
  <c r="AB123" i="6"/>
  <c r="AA123" i="6"/>
  <c r="Z123" i="6"/>
  <c r="Y123" i="6"/>
  <c r="X123" i="6"/>
  <c r="W123" i="6"/>
  <c r="V123" i="6"/>
  <c r="U123" i="6"/>
  <c r="T123" i="6"/>
  <c r="S123" i="6"/>
  <c r="R123" i="6"/>
  <c r="Q123" i="6"/>
  <c r="P123" i="6"/>
  <c r="O123" i="6"/>
  <c r="AF123" i="6"/>
  <c r="AG122" i="6"/>
  <c r="AD122" i="6"/>
  <c r="AC122" i="6"/>
  <c r="AB122" i="6"/>
  <c r="AA122" i="6"/>
  <c r="Z122" i="6"/>
  <c r="Y122" i="6"/>
  <c r="X122" i="6"/>
  <c r="W122" i="6"/>
  <c r="V122" i="6"/>
  <c r="U122" i="6"/>
  <c r="T122" i="6"/>
  <c r="S122" i="6"/>
  <c r="R122" i="6"/>
  <c r="Q122" i="6"/>
  <c r="P122" i="6"/>
  <c r="O122" i="6"/>
  <c r="AF122" i="6"/>
  <c r="AG121" i="6"/>
  <c r="AD121" i="6"/>
  <c r="AC121" i="6"/>
  <c r="AB121" i="6"/>
  <c r="AA121" i="6"/>
  <c r="Z121" i="6"/>
  <c r="Y121" i="6"/>
  <c r="X121" i="6"/>
  <c r="W121" i="6"/>
  <c r="V121" i="6"/>
  <c r="U121" i="6"/>
  <c r="T121" i="6"/>
  <c r="S121" i="6"/>
  <c r="R121" i="6"/>
  <c r="Q121" i="6"/>
  <c r="P121" i="6"/>
  <c r="O121" i="6"/>
  <c r="AF121" i="6"/>
  <c r="AG120" i="6"/>
  <c r="AD120" i="6"/>
  <c r="AC120" i="6"/>
  <c r="AB120" i="6"/>
  <c r="AA120" i="6"/>
  <c r="Z120" i="6"/>
  <c r="Y120" i="6"/>
  <c r="X120" i="6"/>
  <c r="W120" i="6"/>
  <c r="V120" i="6"/>
  <c r="U120" i="6"/>
  <c r="T120" i="6"/>
  <c r="S120" i="6"/>
  <c r="R120" i="6"/>
  <c r="Q120" i="6"/>
  <c r="P120" i="6"/>
  <c r="O120" i="6"/>
  <c r="AF120" i="6"/>
  <c r="AG119" i="6"/>
  <c r="AD119" i="6"/>
  <c r="AC119" i="6"/>
  <c r="AB119" i="6"/>
  <c r="AA119" i="6"/>
  <c r="Z119" i="6"/>
  <c r="Y119" i="6"/>
  <c r="X119" i="6"/>
  <c r="W119" i="6"/>
  <c r="V119" i="6"/>
  <c r="U119" i="6"/>
  <c r="T119" i="6"/>
  <c r="S119" i="6"/>
  <c r="R119" i="6"/>
  <c r="Q119" i="6"/>
  <c r="P119" i="6"/>
  <c r="O119" i="6"/>
  <c r="AF119" i="6"/>
  <c r="AG118" i="6"/>
  <c r="AD118" i="6"/>
  <c r="AC118" i="6"/>
  <c r="AB118" i="6"/>
  <c r="AA118" i="6"/>
  <c r="Z118" i="6"/>
  <c r="Y118" i="6"/>
  <c r="X118" i="6"/>
  <c r="W118" i="6"/>
  <c r="V118" i="6"/>
  <c r="U118" i="6"/>
  <c r="T118" i="6"/>
  <c r="S118" i="6"/>
  <c r="R118" i="6"/>
  <c r="Q118" i="6"/>
  <c r="P118" i="6"/>
  <c r="O118" i="6"/>
  <c r="AF118" i="6"/>
  <c r="AG117" i="6"/>
  <c r="AD117" i="6"/>
  <c r="AC117" i="6"/>
  <c r="AB117" i="6"/>
  <c r="AA117" i="6"/>
  <c r="Z117" i="6"/>
  <c r="Y117" i="6"/>
  <c r="X117" i="6"/>
  <c r="W117" i="6"/>
  <c r="V117" i="6"/>
  <c r="U117" i="6"/>
  <c r="T117" i="6"/>
  <c r="S117" i="6"/>
  <c r="R117" i="6"/>
  <c r="Q117" i="6"/>
  <c r="P117" i="6"/>
  <c r="O117" i="6"/>
  <c r="AF117" i="6"/>
  <c r="AG116" i="6"/>
  <c r="AD116" i="6"/>
  <c r="AC116" i="6"/>
  <c r="AB116" i="6"/>
  <c r="AA116" i="6"/>
  <c r="Z116" i="6"/>
  <c r="Y116" i="6"/>
  <c r="X116" i="6"/>
  <c r="W116" i="6"/>
  <c r="V116" i="6"/>
  <c r="U116" i="6"/>
  <c r="T116" i="6"/>
  <c r="S116" i="6"/>
  <c r="R116" i="6"/>
  <c r="Q116" i="6"/>
  <c r="P116" i="6"/>
  <c r="O116" i="6"/>
  <c r="AF116" i="6"/>
  <c r="AG115" i="6"/>
  <c r="AD115" i="6"/>
  <c r="AC115" i="6"/>
  <c r="AB115" i="6"/>
  <c r="AA115" i="6"/>
  <c r="Z115" i="6"/>
  <c r="Y115" i="6"/>
  <c r="X115" i="6"/>
  <c r="W115" i="6"/>
  <c r="V115" i="6"/>
  <c r="U115" i="6"/>
  <c r="T115" i="6"/>
  <c r="S115" i="6"/>
  <c r="R115" i="6"/>
  <c r="Q115" i="6"/>
  <c r="P115" i="6"/>
  <c r="O115" i="6"/>
  <c r="AF115" i="6"/>
  <c r="AG114" i="6"/>
  <c r="AD114" i="6"/>
  <c r="AC114" i="6"/>
  <c r="AB114" i="6"/>
  <c r="AA114" i="6"/>
  <c r="Z114" i="6"/>
  <c r="Y114" i="6"/>
  <c r="X114" i="6"/>
  <c r="W114" i="6"/>
  <c r="V114" i="6"/>
  <c r="U114" i="6"/>
  <c r="T114" i="6"/>
  <c r="S114" i="6"/>
  <c r="R114" i="6"/>
  <c r="Q114" i="6"/>
  <c r="P114" i="6"/>
  <c r="O114" i="6"/>
  <c r="AF114" i="6"/>
  <c r="AG113" i="6"/>
  <c r="AD113" i="6"/>
  <c r="AC113" i="6"/>
  <c r="AB113" i="6"/>
  <c r="AA113" i="6"/>
  <c r="Z113" i="6"/>
  <c r="Y113" i="6"/>
  <c r="X113" i="6"/>
  <c r="W113" i="6"/>
  <c r="V113" i="6"/>
  <c r="U113" i="6"/>
  <c r="T113" i="6"/>
  <c r="S113" i="6"/>
  <c r="R113" i="6"/>
  <c r="Q113" i="6"/>
  <c r="P113" i="6"/>
  <c r="O113" i="6"/>
  <c r="AF113" i="6"/>
  <c r="AG112" i="6"/>
  <c r="AD112" i="6"/>
  <c r="AC112" i="6"/>
  <c r="AB112" i="6"/>
  <c r="AA112" i="6"/>
  <c r="Z112" i="6"/>
  <c r="Y112" i="6"/>
  <c r="X112" i="6"/>
  <c r="W112" i="6"/>
  <c r="V112" i="6"/>
  <c r="U112" i="6"/>
  <c r="T112" i="6"/>
  <c r="S112" i="6"/>
  <c r="R112" i="6"/>
  <c r="Q112" i="6"/>
  <c r="P112" i="6"/>
  <c r="O112" i="6"/>
  <c r="AF112" i="6"/>
  <c r="AG111" i="6"/>
  <c r="AD111" i="6"/>
  <c r="AC111" i="6"/>
  <c r="AB111" i="6"/>
  <c r="AA111" i="6"/>
  <c r="Z111" i="6"/>
  <c r="Y111" i="6"/>
  <c r="X111" i="6"/>
  <c r="W111" i="6"/>
  <c r="V111" i="6"/>
  <c r="U111" i="6"/>
  <c r="T111" i="6"/>
  <c r="S111" i="6"/>
  <c r="R111" i="6"/>
  <c r="Q111" i="6"/>
  <c r="P111" i="6"/>
  <c r="O111" i="6"/>
  <c r="AF111" i="6"/>
  <c r="AG110" i="6"/>
  <c r="AD110" i="6"/>
  <c r="AC110" i="6"/>
  <c r="AB110" i="6"/>
  <c r="AA110" i="6"/>
  <c r="Z110" i="6"/>
  <c r="Y110" i="6"/>
  <c r="X110" i="6"/>
  <c r="W110" i="6"/>
  <c r="V110" i="6"/>
  <c r="U110" i="6"/>
  <c r="T110" i="6"/>
  <c r="S110" i="6"/>
  <c r="R110" i="6"/>
  <c r="Q110" i="6"/>
  <c r="P110" i="6"/>
  <c r="O110" i="6"/>
  <c r="AF110" i="6"/>
  <c r="AG109" i="6"/>
  <c r="AD109" i="6"/>
  <c r="AC109" i="6"/>
  <c r="AB109" i="6"/>
  <c r="AA109" i="6"/>
  <c r="Z109" i="6"/>
  <c r="Y109" i="6"/>
  <c r="X109" i="6"/>
  <c r="W109" i="6"/>
  <c r="V109" i="6"/>
  <c r="U109" i="6"/>
  <c r="T109" i="6"/>
  <c r="S109" i="6"/>
  <c r="R109" i="6"/>
  <c r="Q109" i="6"/>
  <c r="P109" i="6"/>
  <c r="O109" i="6"/>
  <c r="AF109" i="6"/>
  <c r="AG108" i="6"/>
  <c r="AD108" i="6"/>
  <c r="AC108" i="6"/>
  <c r="AB108" i="6"/>
  <c r="AA108" i="6"/>
  <c r="Z108" i="6"/>
  <c r="Y108" i="6"/>
  <c r="X108" i="6"/>
  <c r="W108" i="6"/>
  <c r="V108" i="6"/>
  <c r="U108" i="6"/>
  <c r="T108" i="6"/>
  <c r="S108" i="6"/>
  <c r="R108" i="6"/>
  <c r="Q108" i="6"/>
  <c r="P108" i="6"/>
  <c r="O108" i="6"/>
  <c r="AF108" i="6"/>
  <c r="AG107" i="6"/>
  <c r="AD107" i="6"/>
  <c r="AC107" i="6"/>
  <c r="AB107" i="6"/>
  <c r="AA107" i="6"/>
  <c r="Z107" i="6"/>
  <c r="Y107" i="6"/>
  <c r="X107" i="6"/>
  <c r="W107" i="6"/>
  <c r="V107" i="6"/>
  <c r="U107" i="6"/>
  <c r="T107" i="6"/>
  <c r="S107" i="6"/>
  <c r="R107" i="6"/>
  <c r="Q107" i="6"/>
  <c r="P107" i="6"/>
  <c r="O107" i="6"/>
  <c r="AF107" i="6"/>
  <c r="AG106" i="6"/>
  <c r="AD106" i="6"/>
  <c r="AC106" i="6"/>
  <c r="AB106" i="6"/>
  <c r="AA106" i="6"/>
  <c r="Z106" i="6"/>
  <c r="Y106" i="6"/>
  <c r="X106" i="6"/>
  <c r="W106" i="6"/>
  <c r="V106" i="6"/>
  <c r="U106" i="6"/>
  <c r="T106" i="6"/>
  <c r="S106" i="6"/>
  <c r="R106" i="6"/>
  <c r="Q106" i="6"/>
  <c r="P106" i="6"/>
  <c r="O106" i="6"/>
  <c r="AF106" i="6"/>
  <c r="AG105" i="6"/>
  <c r="AD105" i="6"/>
  <c r="AC105" i="6"/>
  <c r="AB105" i="6"/>
  <c r="AA105" i="6"/>
  <c r="Z105" i="6"/>
  <c r="Y105" i="6"/>
  <c r="X105" i="6"/>
  <c r="W105" i="6"/>
  <c r="V105" i="6"/>
  <c r="U105" i="6"/>
  <c r="T105" i="6"/>
  <c r="S105" i="6"/>
  <c r="R105" i="6"/>
  <c r="Q105" i="6"/>
  <c r="P105" i="6"/>
  <c r="O105" i="6"/>
  <c r="AF105" i="6"/>
  <c r="AG104" i="6"/>
  <c r="AD104" i="6"/>
  <c r="AC104" i="6"/>
  <c r="AB104" i="6"/>
  <c r="AA104" i="6"/>
  <c r="Z104" i="6"/>
  <c r="Y104" i="6"/>
  <c r="X104" i="6"/>
  <c r="W104" i="6"/>
  <c r="V104" i="6"/>
  <c r="U104" i="6"/>
  <c r="T104" i="6"/>
  <c r="S104" i="6"/>
  <c r="R104" i="6"/>
  <c r="Q104" i="6"/>
  <c r="P104" i="6"/>
  <c r="O104" i="6"/>
  <c r="AF104" i="6"/>
  <c r="AG103" i="6"/>
  <c r="AD103" i="6"/>
  <c r="AC103" i="6"/>
  <c r="AB103" i="6"/>
  <c r="AA103" i="6"/>
  <c r="Z103" i="6"/>
  <c r="Y103" i="6"/>
  <c r="X103" i="6"/>
  <c r="W103" i="6"/>
  <c r="V103" i="6"/>
  <c r="U103" i="6"/>
  <c r="T103" i="6"/>
  <c r="S103" i="6"/>
  <c r="R103" i="6"/>
  <c r="Q103" i="6"/>
  <c r="P103" i="6"/>
  <c r="O103" i="6"/>
  <c r="AF103" i="6"/>
  <c r="AG102" i="6"/>
  <c r="AD102" i="6"/>
  <c r="AC102" i="6"/>
  <c r="AB102" i="6"/>
  <c r="AA102" i="6"/>
  <c r="Z102" i="6"/>
  <c r="Y102" i="6"/>
  <c r="X102" i="6"/>
  <c r="W102" i="6"/>
  <c r="V102" i="6"/>
  <c r="U102" i="6"/>
  <c r="T102" i="6"/>
  <c r="S102" i="6"/>
  <c r="R102" i="6"/>
  <c r="Q102" i="6"/>
  <c r="P102" i="6"/>
  <c r="O102" i="6"/>
  <c r="AF102" i="6"/>
  <c r="AG101" i="6"/>
  <c r="AD101" i="6"/>
  <c r="AC101" i="6"/>
  <c r="AB101" i="6"/>
  <c r="AA101" i="6"/>
  <c r="Z101" i="6"/>
  <c r="Y101" i="6"/>
  <c r="X101" i="6"/>
  <c r="W101" i="6"/>
  <c r="V101" i="6"/>
  <c r="U101" i="6"/>
  <c r="T101" i="6"/>
  <c r="S101" i="6"/>
  <c r="R101" i="6"/>
  <c r="Q101" i="6"/>
  <c r="P101" i="6"/>
  <c r="O101" i="6"/>
  <c r="AF101" i="6"/>
  <c r="AG100" i="6"/>
  <c r="AD100" i="6"/>
  <c r="AC100" i="6"/>
  <c r="AB100" i="6"/>
  <c r="AA100" i="6"/>
  <c r="Z100" i="6"/>
  <c r="Y100" i="6"/>
  <c r="X100" i="6"/>
  <c r="W100" i="6"/>
  <c r="V100" i="6"/>
  <c r="U100" i="6"/>
  <c r="T100" i="6"/>
  <c r="S100" i="6"/>
  <c r="R100" i="6"/>
  <c r="Q100" i="6"/>
  <c r="P100" i="6"/>
  <c r="O100" i="6"/>
  <c r="AF100" i="6"/>
  <c r="AG99" i="6"/>
  <c r="AD99" i="6"/>
  <c r="AC99" i="6"/>
  <c r="AB99" i="6"/>
  <c r="AA99" i="6"/>
  <c r="Z99" i="6"/>
  <c r="Y99" i="6"/>
  <c r="X99" i="6"/>
  <c r="W99" i="6"/>
  <c r="V99" i="6"/>
  <c r="U99" i="6"/>
  <c r="T99" i="6"/>
  <c r="S99" i="6"/>
  <c r="R99" i="6"/>
  <c r="Q99" i="6"/>
  <c r="P99" i="6"/>
  <c r="O99" i="6"/>
  <c r="AF99" i="6"/>
  <c r="AG98" i="6"/>
  <c r="AD98" i="6"/>
  <c r="AC98" i="6"/>
  <c r="AB98" i="6"/>
  <c r="AA98" i="6"/>
  <c r="Z98" i="6"/>
  <c r="Y98" i="6"/>
  <c r="X98" i="6"/>
  <c r="W98" i="6"/>
  <c r="V98" i="6"/>
  <c r="U98" i="6"/>
  <c r="T98" i="6"/>
  <c r="S98" i="6"/>
  <c r="R98" i="6"/>
  <c r="Q98" i="6"/>
  <c r="P98" i="6"/>
  <c r="O98" i="6"/>
  <c r="AF98" i="6"/>
  <c r="AG97" i="6"/>
  <c r="AD97" i="6"/>
  <c r="AC97" i="6"/>
  <c r="AB97" i="6"/>
  <c r="AA97" i="6"/>
  <c r="Z97" i="6"/>
  <c r="Y97" i="6"/>
  <c r="X97" i="6"/>
  <c r="W97" i="6"/>
  <c r="V97" i="6"/>
  <c r="U97" i="6"/>
  <c r="T97" i="6"/>
  <c r="S97" i="6"/>
  <c r="R97" i="6"/>
  <c r="Q97" i="6"/>
  <c r="P97" i="6"/>
  <c r="O97" i="6"/>
  <c r="AF97" i="6"/>
  <c r="AG96" i="6"/>
  <c r="AD96" i="6"/>
  <c r="AC96" i="6"/>
  <c r="AB96" i="6"/>
  <c r="AA96" i="6"/>
  <c r="Z96" i="6"/>
  <c r="Y96" i="6"/>
  <c r="X96" i="6"/>
  <c r="W96" i="6"/>
  <c r="V96" i="6"/>
  <c r="U96" i="6"/>
  <c r="T96" i="6"/>
  <c r="S96" i="6"/>
  <c r="R96" i="6"/>
  <c r="Q96" i="6"/>
  <c r="P96" i="6"/>
  <c r="O96" i="6"/>
  <c r="AF96" i="6"/>
  <c r="AG95" i="6"/>
  <c r="AD95" i="6"/>
  <c r="AC95" i="6"/>
  <c r="AB95" i="6"/>
  <c r="AA95" i="6"/>
  <c r="Z95" i="6"/>
  <c r="Y95" i="6"/>
  <c r="X95" i="6"/>
  <c r="W95" i="6"/>
  <c r="V95" i="6"/>
  <c r="U95" i="6"/>
  <c r="T95" i="6"/>
  <c r="S95" i="6"/>
  <c r="R95" i="6"/>
  <c r="Q95" i="6"/>
  <c r="P95" i="6"/>
  <c r="O95" i="6"/>
  <c r="AF95" i="6"/>
  <c r="AG94" i="6"/>
  <c r="AD94" i="6"/>
  <c r="AC94" i="6"/>
  <c r="AB94" i="6"/>
  <c r="AA94" i="6"/>
  <c r="Z94" i="6"/>
  <c r="Y94" i="6"/>
  <c r="X94" i="6"/>
  <c r="W94" i="6"/>
  <c r="V94" i="6"/>
  <c r="U94" i="6"/>
  <c r="T94" i="6"/>
  <c r="S94" i="6"/>
  <c r="R94" i="6"/>
  <c r="Q94" i="6"/>
  <c r="P94" i="6"/>
  <c r="O94" i="6"/>
  <c r="AF94" i="6"/>
  <c r="AG93" i="6"/>
  <c r="AD93" i="6"/>
  <c r="AC93" i="6"/>
  <c r="AB93" i="6"/>
  <c r="AA93" i="6"/>
  <c r="Z93" i="6"/>
  <c r="Y93" i="6"/>
  <c r="X93" i="6"/>
  <c r="W93" i="6"/>
  <c r="V93" i="6"/>
  <c r="U93" i="6"/>
  <c r="T93" i="6"/>
  <c r="S93" i="6"/>
  <c r="R93" i="6"/>
  <c r="Q93" i="6"/>
  <c r="P93" i="6"/>
  <c r="O93" i="6"/>
  <c r="AF93" i="6"/>
  <c r="AG92" i="6"/>
  <c r="AD92" i="6"/>
  <c r="AC92" i="6"/>
  <c r="AB92" i="6"/>
  <c r="AA92" i="6"/>
  <c r="Z92" i="6"/>
  <c r="Y92" i="6"/>
  <c r="X92" i="6"/>
  <c r="W92" i="6"/>
  <c r="V92" i="6"/>
  <c r="U92" i="6"/>
  <c r="T92" i="6"/>
  <c r="S92" i="6"/>
  <c r="R92" i="6"/>
  <c r="Q92" i="6"/>
  <c r="P92" i="6"/>
  <c r="O92" i="6"/>
  <c r="AF92" i="6"/>
  <c r="AG91" i="6"/>
  <c r="AD91" i="6"/>
  <c r="AC91" i="6"/>
  <c r="AB91" i="6"/>
  <c r="AA91" i="6"/>
  <c r="Z91" i="6"/>
  <c r="Y91" i="6"/>
  <c r="X91" i="6"/>
  <c r="W91" i="6"/>
  <c r="V91" i="6"/>
  <c r="U91" i="6"/>
  <c r="T91" i="6"/>
  <c r="S91" i="6"/>
  <c r="R91" i="6"/>
  <c r="Q91" i="6"/>
  <c r="P91" i="6"/>
  <c r="O91" i="6"/>
  <c r="AF91" i="6"/>
  <c r="AG90" i="6"/>
  <c r="AD90" i="6"/>
  <c r="AC90" i="6"/>
  <c r="AB90" i="6"/>
  <c r="AA90" i="6"/>
  <c r="Z90" i="6"/>
  <c r="Y90" i="6"/>
  <c r="X90" i="6"/>
  <c r="W90" i="6"/>
  <c r="V90" i="6"/>
  <c r="U90" i="6"/>
  <c r="T90" i="6"/>
  <c r="S90" i="6"/>
  <c r="R90" i="6"/>
  <c r="Q90" i="6"/>
  <c r="P90" i="6"/>
  <c r="O90" i="6"/>
  <c r="AF90" i="6"/>
  <c r="AG89" i="6"/>
  <c r="AD89" i="6"/>
  <c r="AC89" i="6"/>
  <c r="AB89" i="6"/>
  <c r="AA89" i="6"/>
  <c r="Z89" i="6"/>
  <c r="Y89" i="6"/>
  <c r="X89" i="6"/>
  <c r="W89" i="6"/>
  <c r="V89" i="6"/>
  <c r="U89" i="6"/>
  <c r="T89" i="6"/>
  <c r="S89" i="6"/>
  <c r="R89" i="6"/>
  <c r="Q89" i="6"/>
  <c r="P89" i="6"/>
  <c r="O89" i="6"/>
  <c r="AF89" i="6"/>
  <c r="AG88" i="6"/>
  <c r="AD88" i="6"/>
  <c r="AC88" i="6"/>
  <c r="AB88" i="6"/>
  <c r="AA88" i="6"/>
  <c r="Z88" i="6"/>
  <c r="Y88" i="6"/>
  <c r="X88" i="6"/>
  <c r="W88" i="6"/>
  <c r="V88" i="6"/>
  <c r="U88" i="6"/>
  <c r="T88" i="6"/>
  <c r="S88" i="6"/>
  <c r="R88" i="6"/>
  <c r="Q88" i="6"/>
  <c r="P88" i="6"/>
  <c r="O88" i="6"/>
  <c r="AF88" i="6"/>
  <c r="AG87" i="6"/>
  <c r="AD87" i="6"/>
  <c r="AC87" i="6"/>
  <c r="AB87" i="6"/>
  <c r="AA87" i="6"/>
  <c r="Z87" i="6"/>
  <c r="Y87" i="6"/>
  <c r="X87" i="6"/>
  <c r="W87" i="6"/>
  <c r="V87" i="6"/>
  <c r="U87" i="6"/>
  <c r="T87" i="6"/>
  <c r="S87" i="6"/>
  <c r="R87" i="6"/>
  <c r="Q87" i="6"/>
  <c r="P87" i="6"/>
  <c r="O87" i="6"/>
  <c r="AF87" i="6"/>
  <c r="AG86" i="6"/>
  <c r="AD86" i="6"/>
  <c r="AC86" i="6"/>
  <c r="AB86" i="6"/>
  <c r="AA86" i="6"/>
  <c r="Z86" i="6"/>
  <c r="Y86" i="6"/>
  <c r="X86" i="6"/>
  <c r="W86" i="6"/>
  <c r="V86" i="6"/>
  <c r="U86" i="6"/>
  <c r="T86" i="6"/>
  <c r="S86" i="6"/>
  <c r="R86" i="6"/>
  <c r="Q86" i="6"/>
  <c r="P86" i="6"/>
  <c r="O86" i="6"/>
  <c r="AF86" i="6"/>
  <c r="AG85" i="6"/>
  <c r="AD85" i="6"/>
  <c r="AC85" i="6"/>
  <c r="AB85" i="6"/>
  <c r="AA85" i="6"/>
  <c r="Z85" i="6"/>
  <c r="Y85" i="6"/>
  <c r="X85" i="6"/>
  <c r="W85" i="6"/>
  <c r="V85" i="6"/>
  <c r="U85" i="6"/>
  <c r="T85" i="6"/>
  <c r="S85" i="6"/>
  <c r="R85" i="6"/>
  <c r="Q85" i="6"/>
  <c r="P85" i="6"/>
  <c r="O85" i="6"/>
  <c r="AF85" i="6"/>
  <c r="AG84" i="6"/>
  <c r="AD84" i="6"/>
  <c r="AC84" i="6"/>
  <c r="AB84" i="6"/>
  <c r="AA84" i="6"/>
  <c r="Z84" i="6"/>
  <c r="Y84" i="6"/>
  <c r="X84" i="6"/>
  <c r="W84" i="6"/>
  <c r="V84" i="6"/>
  <c r="U84" i="6"/>
  <c r="T84" i="6"/>
  <c r="S84" i="6"/>
  <c r="R84" i="6"/>
  <c r="Q84" i="6"/>
  <c r="P84" i="6"/>
  <c r="O84" i="6"/>
  <c r="AF84" i="6"/>
  <c r="AG83" i="6"/>
  <c r="AD83" i="6"/>
  <c r="AC83" i="6"/>
  <c r="AB83" i="6"/>
  <c r="AA83" i="6"/>
  <c r="Z83" i="6"/>
  <c r="Y83" i="6"/>
  <c r="X83" i="6"/>
  <c r="W83" i="6"/>
  <c r="V83" i="6"/>
  <c r="U83" i="6"/>
  <c r="T83" i="6"/>
  <c r="S83" i="6"/>
  <c r="R83" i="6"/>
  <c r="Q83" i="6"/>
  <c r="P83" i="6"/>
  <c r="O83" i="6"/>
  <c r="AF83" i="6"/>
  <c r="AG82" i="6"/>
  <c r="AD82" i="6"/>
  <c r="AC82" i="6"/>
  <c r="AB82" i="6"/>
  <c r="AA82" i="6"/>
  <c r="Z82" i="6"/>
  <c r="Y82" i="6"/>
  <c r="X82" i="6"/>
  <c r="W82" i="6"/>
  <c r="V82" i="6"/>
  <c r="U82" i="6"/>
  <c r="T82" i="6"/>
  <c r="S82" i="6"/>
  <c r="R82" i="6"/>
  <c r="Q82" i="6"/>
  <c r="P82" i="6"/>
  <c r="O82" i="6"/>
  <c r="AF82" i="6"/>
  <c r="AG81" i="6"/>
  <c r="AD81" i="6"/>
  <c r="AC81" i="6"/>
  <c r="AB81" i="6"/>
  <c r="AA81" i="6"/>
  <c r="Z81" i="6"/>
  <c r="Y81" i="6"/>
  <c r="X81" i="6"/>
  <c r="W81" i="6"/>
  <c r="V81" i="6"/>
  <c r="U81" i="6"/>
  <c r="T81" i="6"/>
  <c r="S81" i="6"/>
  <c r="R81" i="6"/>
  <c r="Q81" i="6"/>
  <c r="P81" i="6"/>
  <c r="O81" i="6"/>
  <c r="AF81" i="6"/>
  <c r="AG80" i="6"/>
  <c r="AD80" i="6"/>
  <c r="AC80" i="6"/>
  <c r="AB80" i="6"/>
  <c r="AA80" i="6"/>
  <c r="Z80" i="6"/>
  <c r="Y80" i="6"/>
  <c r="X80" i="6"/>
  <c r="W80" i="6"/>
  <c r="V80" i="6"/>
  <c r="U80" i="6"/>
  <c r="T80" i="6"/>
  <c r="S80" i="6"/>
  <c r="R80" i="6"/>
  <c r="Q80" i="6"/>
  <c r="P80" i="6"/>
  <c r="O80" i="6"/>
  <c r="AF80" i="6"/>
  <c r="AG79" i="6"/>
  <c r="AD79" i="6"/>
  <c r="AC79" i="6"/>
  <c r="AB79" i="6"/>
  <c r="AA79" i="6"/>
  <c r="Z79" i="6"/>
  <c r="Y79" i="6"/>
  <c r="X79" i="6"/>
  <c r="W79" i="6"/>
  <c r="V79" i="6"/>
  <c r="U79" i="6"/>
  <c r="T79" i="6"/>
  <c r="S79" i="6"/>
  <c r="R79" i="6"/>
  <c r="Q79" i="6"/>
  <c r="P79" i="6"/>
  <c r="O79" i="6"/>
  <c r="AF79" i="6"/>
  <c r="AG78" i="6"/>
  <c r="AD78" i="6"/>
  <c r="AC78" i="6"/>
  <c r="AB78" i="6"/>
  <c r="AA78" i="6"/>
  <c r="Z78" i="6"/>
  <c r="Y78" i="6"/>
  <c r="X78" i="6"/>
  <c r="W78" i="6"/>
  <c r="V78" i="6"/>
  <c r="U78" i="6"/>
  <c r="T78" i="6"/>
  <c r="S78" i="6"/>
  <c r="R78" i="6"/>
  <c r="Q78" i="6"/>
  <c r="P78" i="6"/>
  <c r="O78" i="6"/>
  <c r="AF78" i="6"/>
  <c r="AG77" i="6"/>
  <c r="AD77" i="6"/>
  <c r="AC77" i="6"/>
  <c r="AB77" i="6"/>
  <c r="AA77" i="6"/>
  <c r="Z77" i="6"/>
  <c r="Y77" i="6"/>
  <c r="X77" i="6"/>
  <c r="W77" i="6"/>
  <c r="V77" i="6"/>
  <c r="U77" i="6"/>
  <c r="T77" i="6"/>
  <c r="S77" i="6"/>
  <c r="R77" i="6"/>
  <c r="Q77" i="6"/>
  <c r="P77" i="6"/>
  <c r="O77" i="6"/>
  <c r="AF77" i="6"/>
  <c r="AG76" i="6"/>
  <c r="AD76" i="6"/>
  <c r="AC76" i="6"/>
  <c r="AB76" i="6"/>
  <c r="AA76" i="6"/>
  <c r="Z76" i="6"/>
  <c r="Y76" i="6"/>
  <c r="X76" i="6"/>
  <c r="W76" i="6"/>
  <c r="V76" i="6"/>
  <c r="U76" i="6"/>
  <c r="T76" i="6"/>
  <c r="S76" i="6"/>
  <c r="R76" i="6"/>
  <c r="Q76" i="6"/>
  <c r="P76" i="6"/>
  <c r="O76" i="6"/>
  <c r="AF76" i="6"/>
  <c r="AG75" i="6"/>
  <c r="AD75" i="6"/>
  <c r="AC75" i="6"/>
  <c r="AB75" i="6"/>
  <c r="AA75" i="6"/>
  <c r="Z75" i="6"/>
  <c r="Y75" i="6"/>
  <c r="X75" i="6"/>
  <c r="W75" i="6"/>
  <c r="V75" i="6"/>
  <c r="U75" i="6"/>
  <c r="T75" i="6"/>
  <c r="S75" i="6"/>
  <c r="R75" i="6"/>
  <c r="Q75" i="6"/>
  <c r="P75" i="6"/>
  <c r="O75" i="6"/>
  <c r="AF75" i="6"/>
  <c r="AG74" i="6"/>
  <c r="AD74" i="6"/>
  <c r="AC74" i="6"/>
  <c r="AB74" i="6"/>
  <c r="AA74" i="6"/>
  <c r="Z74" i="6"/>
  <c r="Y74" i="6"/>
  <c r="X74" i="6"/>
  <c r="W74" i="6"/>
  <c r="V74" i="6"/>
  <c r="U74" i="6"/>
  <c r="T74" i="6"/>
  <c r="S74" i="6"/>
  <c r="R74" i="6"/>
  <c r="Q74" i="6"/>
  <c r="P74" i="6"/>
  <c r="O74" i="6"/>
  <c r="AF74" i="6"/>
  <c r="AG73" i="6"/>
  <c r="AD73" i="6"/>
  <c r="AC73" i="6"/>
  <c r="AB73" i="6"/>
  <c r="AA73" i="6"/>
  <c r="Z73" i="6"/>
  <c r="Y73" i="6"/>
  <c r="X73" i="6"/>
  <c r="W73" i="6"/>
  <c r="V73" i="6"/>
  <c r="U73" i="6"/>
  <c r="T73" i="6"/>
  <c r="S73" i="6"/>
  <c r="R73" i="6"/>
  <c r="Q73" i="6"/>
  <c r="P73" i="6"/>
  <c r="O73" i="6"/>
  <c r="AF73" i="6"/>
  <c r="AG72" i="6"/>
  <c r="AD72" i="6"/>
  <c r="AC72" i="6"/>
  <c r="AB72" i="6"/>
  <c r="AA72" i="6"/>
  <c r="Z72" i="6"/>
  <c r="Y72" i="6"/>
  <c r="X72" i="6"/>
  <c r="W72" i="6"/>
  <c r="V72" i="6"/>
  <c r="U72" i="6"/>
  <c r="T72" i="6"/>
  <c r="S72" i="6"/>
  <c r="R72" i="6"/>
  <c r="Q72" i="6"/>
  <c r="P72" i="6"/>
  <c r="O72" i="6"/>
  <c r="AF72" i="6"/>
  <c r="AG71" i="6"/>
  <c r="AD71" i="6"/>
  <c r="AC71" i="6"/>
  <c r="AB71" i="6"/>
  <c r="AA71" i="6"/>
  <c r="Z71" i="6"/>
  <c r="Y71" i="6"/>
  <c r="X71" i="6"/>
  <c r="W71" i="6"/>
  <c r="V71" i="6"/>
  <c r="U71" i="6"/>
  <c r="T71" i="6"/>
  <c r="S71" i="6"/>
  <c r="R71" i="6"/>
  <c r="Q71" i="6"/>
  <c r="P71" i="6"/>
  <c r="O71" i="6"/>
  <c r="AF71" i="6"/>
  <c r="AG70" i="6"/>
  <c r="AD70" i="6"/>
  <c r="AC70" i="6"/>
  <c r="AB70" i="6"/>
  <c r="AA70" i="6"/>
  <c r="Z70" i="6"/>
  <c r="Y70" i="6"/>
  <c r="X70" i="6"/>
  <c r="W70" i="6"/>
  <c r="V70" i="6"/>
  <c r="U70" i="6"/>
  <c r="T70" i="6"/>
  <c r="S70" i="6"/>
  <c r="R70" i="6"/>
  <c r="Q70" i="6"/>
  <c r="P70" i="6"/>
  <c r="O70" i="6"/>
  <c r="AF70" i="6"/>
  <c r="AG69" i="6"/>
  <c r="AD69" i="6"/>
  <c r="AC69" i="6"/>
  <c r="AB69" i="6"/>
  <c r="AA69" i="6"/>
  <c r="Z69" i="6"/>
  <c r="Y69" i="6"/>
  <c r="X69" i="6"/>
  <c r="W69" i="6"/>
  <c r="V69" i="6"/>
  <c r="U69" i="6"/>
  <c r="T69" i="6"/>
  <c r="S69" i="6"/>
  <c r="R69" i="6"/>
  <c r="Q69" i="6"/>
  <c r="P69" i="6"/>
  <c r="O69" i="6"/>
  <c r="AF69" i="6"/>
  <c r="AG68" i="6"/>
  <c r="AD68" i="6"/>
  <c r="AC68" i="6"/>
  <c r="AB68" i="6"/>
  <c r="AA68" i="6"/>
  <c r="Z68" i="6"/>
  <c r="Y68" i="6"/>
  <c r="X68" i="6"/>
  <c r="W68" i="6"/>
  <c r="V68" i="6"/>
  <c r="U68" i="6"/>
  <c r="T68" i="6"/>
  <c r="S68" i="6"/>
  <c r="R68" i="6"/>
  <c r="Q68" i="6"/>
  <c r="P68" i="6"/>
  <c r="O68" i="6"/>
  <c r="AF68" i="6"/>
  <c r="AG67" i="6"/>
  <c r="AD67" i="6"/>
  <c r="AC67" i="6"/>
  <c r="AB67" i="6"/>
  <c r="AA67" i="6"/>
  <c r="Z67" i="6"/>
  <c r="Y67" i="6"/>
  <c r="X67" i="6"/>
  <c r="W67" i="6"/>
  <c r="V67" i="6"/>
  <c r="U67" i="6"/>
  <c r="T67" i="6"/>
  <c r="S67" i="6"/>
  <c r="R67" i="6"/>
  <c r="Q67" i="6"/>
  <c r="P67" i="6"/>
  <c r="O67" i="6"/>
  <c r="AF67" i="6"/>
  <c r="AG66" i="6"/>
  <c r="AD66" i="6"/>
  <c r="AC66" i="6"/>
  <c r="AB66" i="6"/>
  <c r="AA66" i="6"/>
  <c r="Z66" i="6"/>
  <c r="Y66" i="6"/>
  <c r="X66" i="6"/>
  <c r="W66" i="6"/>
  <c r="V66" i="6"/>
  <c r="U66" i="6"/>
  <c r="T66" i="6"/>
  <c r="S66" i="6"/>
  <c r="R66" i="6"/>
  <c r="Q66" i="6"/>
  <c r="P66" i="6"/>
  <c r="O66" i="6"/>
  <c r="AF66" i="6"/>
  <c r="AG65" i="6"/>
  <c r="AD65" i="6"/>
  <c r="AC65" i="6"/>
  <c r="AB65" i="6"/>
  <c r="AA65" i="6"/>
  <c r="Z65" i="6"/>
  <c r="Y65" i="6"/>
  <c r="X65" i="6"/>
  <c r="W65" i="6"/>
  <c r="V65" i="6"/>
  <c r="U65" i="6"/>
  <c r="T65" i="6"/>
  <c r="S65" i="6"/>
  <c r="R65" i="6"/>
  <c r="Q65" i="6"/>
  <c r="P65" i="6"/>
  <c r="O65" i="6"/>
  <c r="AF65" i="6"/>
  <c r="AG64" i="6"/>
  <c r="AD64" i="6"/>
  <c r="AC64" i="6"/>
  <c r="AB64" i="6"/>
  <c r="AA64" i="6"/>
  <c r="Z64" i="6"/>
  <c r="Y64" i="6"/>
  <c r="X64" i="6"/>
  <c r="W64" i="6"/>
  <c r="V64" i="6"/>
  <c r="U64" i="6"/>
  <c r="T64" i="6"/>
  <c r="S64" i="6"/>
  <c r="R64" i="6"/>
  <c r="Q64" i="6"/>
  <c r="P64" i="6"/>
  <c r="O64" i="6"/>
  <c r="AF64" i="6"/>
  <c r="AG63" i="6"/>
  <c r="AD63" i="6"/>
  <c r="AC63" i="6"/>
  <c r="AB63" i="6"/>
  <c r="AA63" i="6"/>
  <c r="Z63" i="6"/>
  <c r="Y63" i="6"/>
  <c r="X63" i="6"/>
  <c r="W63" i="6"/>
  <c r="V63" i="6"/>
  <c r="U63" i="6"/>
  <c r="T63" i="6"/>
  <c r="S63" i="6"/>
  <c r="R63" i="6"/>
  <c r="Q63" i="6"/>
  <c r="P63" i="6"/>
  <c r="O63" i="6"/>
  <c r="AF63" i="6"/>
  <c r="AG62" i="6"/>
  <c r="AD62" i="6"/>
  <c r="AC62" i="6"/>
  <c r="AB62" i="6"/>
  <c r="AA62" i="6"/>
  <c r="Z62" i="6"/>
  <c r="Y62" i="6"/>
  <c r="X62" i="6"/>
  <c r="W62" i="6"/>
  <c r="V62" i="6"/>
  <c r="U62" i="6"/>
  <c r="T62" i="6"/>
  <c r="S62" i="6"/>
  <c r="R62" i="6"/>
  <c r="Q62" i="6"/>
  <c r="P62" i="6"/>
  <c r="O62" i="6"/>
  <c r="AF62" i="6"/>
  <c r="AG61" i="6"/>
  <c r="AD61" i="6"/>
  <c r="AC61" i="6"/>
  <c r="AB61" i="6"/>
  <c r="AA61" i="6"/>
  <c r="Z61" i="6"/>
  <c r="Y61" i="6"/>
  <c r="X61" i="6"/>
  <c r="W61" i="6"/>
  <c r="V61" i="6"/>
  <c r="U61" i="6"/>
  <c r="T61" i="6"/>
  <c r="S61" i="6"/>
  <c r="R61" i="6"/>
  <c r="Q61" i="6"/>
  <c r="P61" i="6"/>
  <c r="O61" i="6"/>
  <c r="AF61" i="6"/>
  <c r="AG60" i="6"/>
  <c r="AD60" i="6"/>
  <c r="AC60" i="6"/>
  <c r="AB60" i="6"/>
  <c r="AA60" i="6"/>
  <c r="Z60" i="6"/>
  <c r="Y60" i="6"/>
  <c r="X60" i="6"/>
  <c r="W60" i="6"/>
  <c r="V60" i="6"/>
  <c r="U60" i="6"/>
  <c r="T60" i="6"/>
  <c r="S60" i="6"/>
  <c r="R60" i="6"/>
  <c r="Q60" i="6"/>
  <c r="P60" i="6"/>
  <c r="O60" i="6"/>
  <c r="AF60" i="6"/>
  <c r="AG59" i="6"/>
  <c r="AD59" i="6"/>
  <c r="AC59" i="6"/>
  <c r="AB59" i="6"/>
  <c r="AA59" i="6"/>
  <c r="Z59" i="6"/>
  <c r="Y59" i="6"/>
  <c r="X59" i="6"/>
  <c r="W59" i="6"/>
  <c r="V59" i="6"/>
  <c r="U59" i="6"/>
  <c r="T59" i="6"/>
  <c r="S59" i="6"/>
  <c r="R59" i="6"/>
  <c r="Q59" i="6"/>
  <c r="P59" i="6"/>
  <c r="O59" i="6"/>
  <c r="AF59" i="6"/>
  <c r="AG58" i="6"/>
  <c r="AD58" i="6"/>
  <c r="AC58" i="6"/>
  <c r="AB58" i="6"/>
  <c r="AA58" i="6"/>
  <c r="Z58" i="6"/>
  <c r="Y58" i="6"/>
  <c r="X58" i="6"/>
  <c r="W58" i="6"/>
  <c r="V58" i="6"/>
  <c r="U58" i="6"/>
  <c r="T58" i="6"/>
  <c r="S58" i="6"/>
  <c r="R58" i="6"/>
  <c r="Q58" i="6"/>
  <c r="P58" i="6"/>
  <c r="O58" i="6"/>
  <c r="AF58" i="6"/>
  <c r="AG57" i="6"/>
  <c r="AD57" i="6"/>
  <c r="AC57" i="6"/>
  <c r="AB57" i="6"/>
  <c r="AA57" i="6"/>
  <c r="Z57" i="6"/>
  <c r="Y57" i="6"/>
  <c r="X57" i="6"/>
  <c r="W57" i="6"/>
  <c r="V57" i="6"/>
  <c r="U57" i="6"/>
  <c r="T57" i="6"/>
  <c r="S57" i="6"/>
  <c r="R57" i="6"/>
  <c r="Q57" i="6"/>
  <c r="P57" i="6"/>
  <c r="O57" i="6"/>
  <c r="AF57" i="6"/>
  <c r="AG56" i="6"/>
  <c r="AD56" i="6"/>
  <c r="AC56" i="6"/>
  <c r="AB56" i="6"/>
  <c r="AA56" i="6"/>
  <c r="Z56" i="6"/>
  <c r="Y56" i="6"/>
  <c r="X56" i="6"/>
  <c r="W56" i="6"/>
  <c r="V56" i="6"/>
  <c r="U56" i="6"/>
  <c r="T56" i="6"/>
  <c r="S56" i="6"/>
  <c r="R56" i="6"/>
  <c r="Q56" i="6"/>
  <c r="P56" i="6"/>
  <c r="O56" i="6"/>
  <c r="AF56" i="6"/>
  <c r="AG55" i="6"/>
  <c r="AD55" i="6"/>
  <c r="AC55" i="6"/>
  <c r="AB55" i="6"/>
  <c r="AA55" i="6"/>
  <c r="Z55" i="6"/>
  <c r="Y55" i="6"/>
  <c r="X55" i="6"/>
  <c r="W55" i="6"/>
  <c r="V55" i="6"/>
  <c r="U55" i="6"/>
  <c r="T55" i="6"/>
  <c r="S55" i="6"/>
  <c r="R55" i="6"/>
  <c r="Q55" i="6"/>
  <c r="P55" i="6"/>
  <c r="O55" i="6"/>
  <c r="AF55" i="6"/>
  <c r="AG54" i="6"/>
  <c r="AD54" i="6"/>
  <c r="AC54" i="6"/>
  <c r="AB54" i="6"/>
  <c r="AA54" i="6"/>
  <c r="Z54" i="6"/>
  <c r="Y54" i="6"/>
  <c r="X54" i="6"/>
  <c r="W54" i="6"/>
  <c r="V54" i="6"/>
  <c r="U54" i="6"/>
  <c r="T54" i="6"/>
  <c r="S54" i="6"/>
  <c r="R54" i="6"/>
  <c r="Q54" i="6"/>
  <c r="P54" i="6"/>
  <c r="O54" i="6"/>
  <c r="AF54" i="6"/>
  <c r="AG53" i="6"/>
  <c r="AD53" i="6"/>
  <c r="AC53" i="6"/>
  <c r="AB53" i="6"/>
  <c r="AA53" i="6"/>
  <c r="Z53" i="6"/>
  <c r="Y53" i="6"/>
  <c r="X53" i="6"/>
  <c r="W53" i="6"/>
  <c r="V53" i="6"/>
  <c r="U53" i="6"/>
  <c r="T53" i="6"/>
  <c r="S53" i="6"/>
  <c r="R53" i="6"/>
  <c r="Q53" i="6"/>
  <c r="P53" i="6"/>
  <c r="O53" i="6"/>
  <c r="AF53" i="6"/>
  <c r="AG52" i="6"/>
  <c r="AD52" i="6"/>
  <c r="AC52" i="6"/>
  <c r="AB52" i="6"/>
  <c r="AA52" i="6"/>
  <c r="Z52" i="6"/>
  <c r="Y52" i="6"/>
  <c r="X52" i="6"/>
  <c r="W52" i="6"/>
  <c r="V52" i="6"/>
  <c r="U52" i="6"/>
  <c r="T52" i="6"/>
  <c r="S52" i="6"/>
  <c r="R52" i="6"/>
  <c r="Q52" i="6"/>
  <c r="P52" i="6"/>
  <c r="O52" i="6"/>
  <c r="AF52" i="6"/>
  <c r="AG51" i="6"/>
  <c r="AD51" i="6"/>
  <c r="AC51" i="6"/>
  <c r="AB51" i="6"/>
  <c r="AA51" i="6"/>
  <c r="Z51" i="6"/>
  <c r="Y51" i="6"/>
  <c r="X51" i="6"/>
  <c r="W51" i="6"/>
  <c r="V51" i="6"/>
  <c r="U51" i="6"/>
  <c r="T51" i="6"/>
  <c r="S51" i="6"/>
  <c r="R51" i="6"/>
  <c r="Q51" i="6"/>
  <c r="P51" i="6"/>
  <c r="O51" i="6"/>
  <c r="AF51" i="6"/>
  <c r="AG50" i="6"/>
  <c r="AD50" i="6"/>
  <c r="AC50" i="6"/>
  <c r="AB50" i="6"/>
  <c r="AA50" i="6"/>
  <c r="Z50" i="6"/>
  <c r="Y50" i="6"/>
  <c r="X50" i="6"/>
  <c r="W50" i="6"/>
  <c r="V50" i="6"/>
  <c r="U50" i="6"/>
  <c r="T50" i="6"/>
  <c r="S50" i="6"/>
  <c r="R50" i="6"/>
  <c r="Q50" i="6"/>
  <c r="P50" i="6"/>
  <c r="O50" i="6"/>
  <c r="AF50" i="6"/>
  <c r="AG49" i="6"/>
  <c r="AD49" i="6"/>
  <c r="AC49" i="6"/>
  <c r="AB49" i="6"/>
  <c r="AA49" i="6"/>
  <c r="Z49" i="6"/>
  <c r="Y49" i="6"/>
  <c r="X49" i="6"/>
  <c r="W49" i="6"/>
  <c r="V49" i="6"/>
  <c r="U49" i="6"/>
  <c r="T49" i="6"/>
  <c r="S49" i="6"/>
  <c r="R49" i="6"/>
  <c r="Q49" i="6"/>
  <c r="P49" i="6"/>
  <c r="O49" i="6"/>
  <c r="AF49" i="6"/>
  <c r="AG48" i="6"/>
  <c r="AD48" i="6"/>
  <c r="AC48" i="6"/>
  <c r="AB48" i="6"/>
  <c r="AA48" i="6"/>
  <c r="Z48" i="6"/>
  <c r="Y48" i="6"/>
  <c r="X48" i="6"/>
  <c r="W48" i="6"/>
  <c r="V48" i="6"/>
  <c r="U48" i="6"/>
  <c r="T48" i="6"/>
  <c r="S48" i="6"/>
  <c r="R48" i="6"/>
  <c r="Q48" i="6"/>
  <c r="P48" i="6"/>
  <c r="O48" i="6"/>
  <c r="AF48" i="6"/>
  <c r="AG47" i="6"/>
  <c r="AD47" i="6"/>
  <c r="AC47" i="6"/>
  <c r="AB47" i="6"/>
  <c r="AA47" i="6"/>
  <c r="Z47" i="6"/>
  <c r="Y47" i="6"/>
  <c r="X47" i="6"/>
  <c r="W47" i="6"/>
  <c r="V47" i="6"/>
  <c r="U47" i="6"/>
  <c r="T47" i="6"/>
  <c r="S47" i="6"/>
  <c r="R47" i="6"/>
  <c r="Q47" i="6"/>
  <c r="P47" i="6"/>
  <c r="O47" i="6"/>
  <c r="AF47" i="6"/>
  <c r="AG46" i="6"/>
  <c r="AD46" i="6"/>
  <c r="AC46" i="6"/>
  <c r="AB46" i="6"/>
  <c r="AA46" i="6"/>
  <c r="Z46" i="6"/>
  <c r="Y46" i="6"/>
  <c r="X46" i="6"/>
  <c r="W46" i="6"/>
  <c r="V46" i="6"/>
  <c r="U46" i="6"/>
  <c r="T46" i="6"/>
  <c r="S46" i="6"/>
  <c r="R46" i="6"/>
  <c r="Q46" i="6"/>
  <c r="P46" i="6"/>
  <c r="O46" i="6"/>
  <c r="AF46" i="6"/>
  <c r="AG45" i="6"/>
  <c r="F7" i="7" a="1"/>
  <c r="F7" i="7"/>
  <c r="AD45" i="6"/>
  <c r="AC45" i="6"/>
  <c r="AB45" i="6"/>
  <c r="AA45" i="6"/>
  <c r="Z45" i="6"/>
  <c r="Y45" i="6"/>
  <c r="X45" i="6"/>
  <c r="W45" i="6"/>
  <c r="V45" i="6"/>
  <c r="U45" i="6"/>
  <c r="T45" i="6"/>
  <c r="S45" i="6"/>
  <c r="R45" i="6"/>
  <c r="Q45" i="6"/>
  <c r="P45" i="6"/>
  <c r="O45" i="6"/>
  <c r="AF45" i="6"/>
  <c r="AG44" i="6"/>
  <c r="AD44" i="6"/>
  <c r="AC44" i="6"/>
  <c r="AB44" i="6"/>
  <c r="AA44" i="6"/>
  <c r="Z44" i="6"/>
  <c r="Y44" i="6"/>
  <c r="X44" i="6"/>
  <c r="W44" i="6"/>
  <c r="V44" i="6"/>
  <c r="U44" i="6"/>
  <c r="T44" i="6"/>
  <c r="S44" i="6"/>
  <c r="R44" i="6"/>
  <c r="Q44" i="6"/>
  <c r="P44" i="6"/>
  <c r="O44" i="6"/>
  <c r="AF44" i="6"/>
  <c r="AG43" i="6"/>
  <c r="AD43" i="6"/>
  <c r="AC43" i="6"/>
  <c r="AB43" i="6"/>
  <c r="AA43" i="6"/>
  <c r="Z43" i="6"/>
  <c r="Y43" i="6"/>
  <c r="X43" i="6"/>
  <c r="W43" i="6"/>
  <c r="V43" i="6"/>
  <c r="U43" i="6"/>
  <c r="T43" i="6"/>
  <c r="S43" i="6"/>
  <c r="R43" i="6"/>
  <c r="Q43" i="6"/>
  <c r="P43" i="6"/>
  <c r="O43" i="6"/>
  <c r="AF43" i="6"/>
  <c r="AG42" i="6"/>
  <c r="AD42" i="6"/>
  <c r="AC42" i="6"/>
  <c r="AB42" i="6"/>
  <c r="AA42" i="6"/>
  <c r="Z42" i="6"/>
  <c r="Y42" i="6"/>
  <c r="X42" i="6"/>
  <c r="W42" i="6"/>
  <c r="V42" i="6"/>
  <c r="U42" i="6"/>
  <c r="T42" i="6"/>
  <c r="S42" i="6"/>
  <c r="R42" i="6"/>
  <c r="Q42" i="6"/>
  <c r="P42" i="6"/>
  <c r="O42" i="6"/>
  <c r="AF42" i="6"/>
  <c r="AG41" i="6"/>
  <c r="AD41" i="6"/>
  <c r="AC41" i="6"/>
  <c r="AB41" i="6"/>
  <c r="AA41" i="6"/>
  <c r="Z41" i="6"/>
  <c r="Y41" i="6"/>
  <c r="X41" i="6"/>
  <c r="W41" i="6"/>
  <c r="V41" i="6"/>
  <c r="U41" i="6"/>
  <c r="T41" i="6"/>
  <c r="S41" i="6"/>
  <c r="R41" i="6"/>
  <c r="Q41" i="6"/>
  <c r="P41" i="6"/>
  <c r="O41" i="6"/>
  <c r="AF41" i="6"/>
  <c r="AG40" i="6"/>
  <c r="AD40" i="6"/>
  <c r="AC40" i="6"/>
  <c r="AB40" i="6"/>
  <c r="AA40" i="6"/>
  <c r="Z40" i="6"/>
  <c r="Y40" i="6"/>
  <c r="X40" i="6"/>
  <c r="W40" i="6"/>
  <c r="V40" i="6"/>
  <c r="U40" i="6"/>
  <c r="T40" i="6"/>
  <c r="S40" i="6"/>
  <c r="R40" i="6"/>
  <c r="Q40" i="6"/>
  <c r="P40" i="6"/>
  <c r="O40" i="6"/>
  <c r="AF40" i="6"/>
  <c r="AG39" i="6"/>
  <c r="AD39" i="6"/>
  <c r="AC39" i="6"/>
  <c r="AB39" i="6"/>
  <c r="AA39" i="6"/>
  <c r="Z39" i="6"/>
  <c r="Y39" i="6"/>
  <c r="X39" i="6"/>
  <c r="W39" i="6"/>
  <c r="V39" i="6"/>
  <c r="U39" i="6"/>
  <c r="T39" i="6"/>
  <c r="S39" i="6"/>
  <c r="R39" i="6"/>
  <c r="Q39" i="6"/>
  <c r="P39" i="6"/>
  <c r="O39" i="6"/>
  <c r="AF39" i="6"/>
  <c r="AG38" i="6"/>
  <c r="AD38" i="6"/>
  <c r="AC38" i="6"/>
  <c r="AB38" i="6"/>
  <c r="AA38" i="6"/>
  <c r="Z38" i="6"/>
  <c r="Y38" i="6"/>
  <c r="X38" i="6"/>
  <c r="W38" i="6"/>
  <c r="V38" i="6"/>
  <c r="U38" i="6"/>
  <c r="T38" i="6"/>
  <c r="S38" i="6"/>
  <c r="R38" i="6"/>
  <c r="Q38" i="6"/>
  <c r="P38" i="6"/>
  <c r="O38" i="6"/>
  <c r="AF38" i="6"/>
  <c r="AG37" i="6"/>
  <c r="AD37" i="6"/>
  <c r="AC37" i="6"/>
  <c r="AB37" i="6"/>
  <c r="AA37" i="6"/>
  <c r="Z37" i="6"/>
  <c r="Y37" i="6"/>
  <c r="X37" i="6"/>
  <c r="W37" i="6"/>
  <c r="V37" i="6"/>
  <c r="U37" i="6"/>
  <c r="T37" i="6"/>
  <c r="S37" i="6"/>
  <c r="R37" i="6"/>
  <c r="Q37" i="6"/>
  <c r="P37" i="6"/>
  <c r="O37" i="6"/>
  <c r="AF37" i="6"/>
  <c r="AG36" i="6"/>
  <c r="AD36" i="6"/>
  <c r="AC36" i="6"/>
  <c r="AB36" i="6"/>
  <c r="AA36" i="6"/>
  <c r="Z36" i="6"/>
  <c r="Y36" i="6"/>
  <c r="X36" i="6"/>
  <c r="W36" i="6"/>
  <c r="V36" i="6"/>
  <c r="U36" i="6"/>
  <c r="T36" i="6"/>
  <c r="S36" i="6"/>
  <c r="R36" i="6"/>
  <c r="Q36" i="6"/>
  <c r="P36" i="6"/>
  <c r="O36" i="6"/>
  <c r="AF36" i="6"/>
  <c r="AG35" i="6"/>
  <c r="AD35" i="6"/>
  <c r="AC35" i="6"/>
  <c r="AB35" i="6"/>
  <c r="AA35" i="6"/>
  <c r="Z35" i="6"/>
  <c r="Y35" i="6"/>
  <c r="X35" i="6"/>
  <c r="W35" i="6"/>
  <c r="V35" i="6"/>
  <c r="U35" i="6"/>
  <c r="T35" i="6"/>
  <c r="S35" i="6"/>
  <c r="R35" i="6"/>
  <c r="Q35" i="6"/>
  <c r="P35" i="6"/>
  <c r="O35" i="6"/>
  <c r="AF35" i="6"/>
  <c r="AG34" i="6"/>
  <c r="AD34" i="6"/>
  <c r="AC34" i="6"/>
  <c r="AB34" i="6"/>
  <c r="AA34" i="6"/>
  <c r="Z34" i="6"/>
  <c r="Y34" i="6"/>
  <c r="X34" i="6"/>
  <c r="W34" i="6"/>
  <c r="V34" i="6"/>
  <c r="U34" i="6"/>
  <c r="T34" i="6"/>
  <c r="S34" i="6"/>
  <c r="R34" i="6"/>
  <c r="Q34" i="6"/>
  <c r="P34" i="6"/>
  <c r="O34" i="6"/>
  <c r="AF34" i="6"/>
  <c r="AG33" i="6"/>
  <c r="AD33" i="6"/>
  <c r="AC33" i="6"/>
  <c r="AB33" i="6"/>
  <c r="AA33" i="6"/>
  <c r="Z33" i="6"/>
  <c r="Y33" i="6"/>
  <c r="X33" i="6"/>
  <c r="W33" i="6"/>
  <c r="V33" i="6"/>
  <c r="U33" i="6"/>
  <c r="T33" i="6"/>
  <c r="S33" i="6"/>
  <c r="R33" i="6"/>
  <c r="Q33" i="6"/>
  <c r="P33" i="6"/>
  <c r="O33" i="6"/>
  <c r="AF33" i="6"/>
  <c r="AG32" i="6"/>
  <c r="AD32" i="6"/>
  <c r="AC32" i="6"/>
  <c r="AB32" i="6"/>
  <c r="AA32" i="6"/>
  <c r="Z32" i="6"/>
  <c r="Y32" i="6"/>
  <c r="X32" i="6"/>
  <c r="W32" i="6"/>
  <c r="V32" i="6"/>
  <c r="U32" i="6"/>
  <c r="T32" i="6"/>
  <c r="S32" i="6"/>
  <c r="R32" i="6"/>
  <c r="Q32" i="6"/>
  <c r="P32" i="6"/>
  <c r="O32" i="6"/>
  <c r="AF32" i="6"/>
  <c r="AG31" i="6"/>
  <c r="AD31" i="6"/>
  <c r="AC31" i="6"/>
  <c r="AB31" i="6"/>
  <c r="AA31" i="6"/>
  <c r="Z31" i="6"/>
  <c r="Y31" i="6"/>
  <c r="X31" i="6"/>
  <c r="W31" i="6"/>
  <c r="V31" i="6"/>
  <c r="U31" i="6"/>
  <c r="T31" i="6"/>
  <c r="S31" i="6"/>
  <c r="R31" i="6"/>
  <c r="Q31" i="6"/>
  <c r="P31" i="6"/>
  <c r="O31" i="6"/>
  <c r="AF31" i="6"/>
  <c r="AG30" i="6"/>
  <c r="AD30" i="6"/>
  <c r="AC30" i="6"/>
  <c r="AB30" i="6"/>
  <c r="AA30" i="6"/>
  <c r="Z30" i="6"/>
  <c r="Y30" i="6"/>
  <c r="X30" i="6"/>
  <c r="W30" i="6"/>
  <c r="V30" i="6"/>
  <c r="U30" i="6"/>
  <c r="T30" i="6"/>
  <c r="S30" i="6"/>
  <c r="R30" i="6"/>
  <c r="Q30" i="6"/>
  <c r="P30" i="6"/>
  <c r="O30" i="6"/>
  <c r="AF30" i="6"/>
  <c r="AG29" i="6"/>
  <c r="AD29" i="6"/>
  <c r="AC29" i="6"/>
  <c r="AB29" i="6"/>
  <c r="AA29" i="6"/>
  <c r="Z29" i="6"/>
  <c r="Y29" i="6"/>
  <c r="X29" i="6"/>
  <c r="W29" i="6"/>
  <c r="V29" i="6"/>
  <c r="U29" i="6"/>
  <c r="T29" i="6"/>
  <c r="S29" i="6"/>
  <c r="R29" i="6"/>
  <c r="Q29" i="6"/>
  <c r="P29" i="6"/>
  <c r="O29" i="6"/>
  <c r="AF29" i="6"/>
  <c r="AG28" i="6"/>
  <c r="AD28" i="6"/>
  <c r="AC28" i="6"/>
  <c r="AB28" i="6"/>
  <c r="AA28" i="6"/>
  <c r="Z28" i="6"/>
  <c r="Y28" i="6"/>
  <c r="X28" i="6"/>
  <c r="W28" i="6"/>
  <c r="V28" i="6"/>
  <c r="U28" i="6"/>
  <c r="T28" i="6"/>
  <c r="S28" i="6"/>
  <c r="R28" i="6"/>
  <c r="Q28" i="6"/>
  <c r="P28" i="6"/>
  <c r="O28" i="6"/>
  <c r="AF28" i="6"/>
  <c r="AG27" i="6"/>
  <c r="AD27" i="6"/>
  <c r="AC27" i="6"/>
  <c r="AB27" i="6"/>
  <c r="AA27" i="6"/>
  <c r="Z27" i="6"/>
  <c r="Y27" i="6"/>
  <c r="X27" i="6"/>
  <c r="W27" i="6"/>
  <c r="V27" i="6"/>
  <c r="U27" i="6"/>
  <c r="T27" i="6"/>
  <c r="S27" i="6"/>
  <c r="R27" i="6"/>
  <c r="Q27" i="6"/>
  <c r="P27" i="6"/>
  <c r="O27" i="6"/>
  <c r="AF27" i="6"/>
  <c r="AG26" i="6"/>
  <c r="AD26" i="6"/>
  <c r="AC26" i="6"/>
  <c r="AB26" i="6"/>
  <c r="AA26" i="6"/>
  <c r="Z26" i="6"/>
  <c r="Y26" i="6"/>
  <c r="X26" i="6"/>
  <c r="W26" i="6"/>
  <c r="V26" i="6"/>
  <c r="U26" i="6"/>
  <c r="T26" i="6"/>
  <c r="S26" i="6"/>
  <c r="R26" i="6"/>
  <c r="Q26" i="6"/>
  <c r="P26" i="6"/>
  <c r="O26" i="6"/>
  <c r="AF26" i="6"/>
  <c r="AG25" i="6"/>
  <c r="AD25" i="6"/>
  <c r="AC25" i="6"/>
  <c r="AB25" i="6"/>
  <c r="AA25" i="6"/>
  <c r="Z25" i="6"/>
  <c r="Y25" i="6"/>
  <c r="X25" i="6"/>
  <c r="W25" i="6"/>
  <c r="V25" i="6"/>
  <c r="U25" i="6"/>
  <c r="T25" i="6"/>
  <c r="S25" i="6"/>
  <c r="R25" i="6"/>
  <c r="Q25" i="6"/>
  <c r="P25" i="6"/>
  <c r="O25" i="6"/>
  <c r="AF25" i="6"/>
  <c r="AG24" i="6"/>
  <c r="AD24" i="6"/>
  <c r="AC24" i="6"/>
  <c r="AB24" i="6"/>
  <c r="AA24" i="6"/>
  <c r="Z24" i="6"/>
  <c r="Y24" i="6"/>
  <c r="X24" i="6"/>
  <c r="W24" i="6"/>
  <c r="V24" i="6"/>
  <c r="U24" i="6"/>
  <c r="T24" i="6"/>
  <c r="S24" i="6"/>
  <c r="R24" i="6"/>
  <c r="Q24" i="6"/>
  <c r="P24" i="6"/>
  <c r="O24" i="6"/>
  <c r="AF24" i="6"/>
  <c r="AG23" i="6"/>
  <c r="AD23" i="6"/>
  <c r="AC23" i="6"/>
  <c r="AB23" i="6"/>
  <c r="AA23" i="6"/>
  <c r="Z23" i="6"/>
  <c r="Y23" i="6"/>
  <c r="X23" i="6"/>
  <c r="W23" i="6"/>
  <c r="V23" i="6"/>
  <c r="U23" i="6"/>
  <c r="T23" i="6"/>
  <c r="S23" i="6"/>
  <c r="R23" i="6"/>
  <c r="Q23" i="6"/>
  <c r="P23" i="6"/>
  <c r="O23" i="6"/>
  <c r="AF23" i="6"/>
  <c r="AG22" i="6"/>
  <c r="AD22" i="6"/>
  <c r="AC22" i="6"/>
  <c r="AB22" i="6"/>
  <c r="AA22" i="6"/>
  <c r="Z22" i="6"/>
  <c r="Y22" i="6"/>
  <c r="X22" i="6"/>
  <c r="W22" i="6"/>
  <c r="V22" i="6"/>
  <c r="U22" i="6"/>
  <c r="T22" i="6"/>
  <c r="S22" i="6"/>
  <c r="R22" i="6"/>
  <c r="Q22" i="6"/>
  <c r="P22" i="6"/>
  <c r="O22" i="6"/>
  <c r="AF22" i="6"/>
  <c r="AG21" i="6"/>
  <c r="AD21" i="6"/>
  <c r="AC21" i="6"/>
  <c r="AB21" i="6"/>
  <c r="AA21" i="6"/>
  <c r="Z21" i="6"/>
  <c r="Y21" i="6"/>
  <c r="X21" i="6"/>
  <c r="W21" i="6"/>
  <c r="V21" i="6"/>
  <c r="U21" i="6"/>
  <c r="T21" i="6"/>
  <c r="S21" i="6"/>
  <c r="R21" i="6"/>
  <c r="Q21" i="6"/>
  <c r="P21" i="6"/>
  <c r="O21" i="6"/>
  <c r="AF21" i="6"/>
  <c r="AG20" i="6"/>
  <c r="AD20" i="6"/>
  <c r="AC20" i="6"/>
  <c r="AB20" i="6"/>
  <c r="AA20" i="6"/>
  <c r="Z20" i="6"/>
  <c r="Y20" i="6"/>
  <c r="X20" i="6"/>
  <c r="W20" i="6"/>
  <c r="V20" i="6"/>
  <c r="U20" i="6"/>
  <c r="T20" i="6"/>
  <c r="S20" i="6"/>
  <c r="R20" i="6"/>
  <c r="Q20" i="6"/>
  <c r="P20" i="6"/>
  <c r="O20" i="6"/>
  <c r="AF20" i="6"/>
  <c r="AG19" i="6"/>
  <c r="AD19" i="6"/>
  <c r="AC19" i="6"/>
  <c r="AB19" i="6"/>
  <c r="AA19" i="6"/>
  <c r="Z19" i="6"/>
  <c r="Y19" i="6"/>
  <c r="X19" i="6"/>
  <c r="W19" i="6"/>
  <c r="V19" i="6"/>
  <c r="U19" i="6"/>
  <c r="T19" i="6"/>
  <c r="S19" i="6"/>
  <c r="R19" i="6"/>
  <c r="Q19" i="6"/>
  <c r="P19" i="6"/>
  <c r="O19" i="6"/>
  <c r="AF19" i="6"/>
  <c r="AG18" i="6"/>
  <c r="AD18" i="6"/>
  <c r="AC18" i="6"/>
  <c r="AB18" i="6"/>
  <c r="AA18" i="6"/>
  <c r="Z18" i="6"/>
  <c r="Y18" i="6"/>
  <c r="X18" i="6"/>
  <c r="W18" i="6"/>
  <c r="V18" i="6"/>
  <c r="U18" i="6"/>
  <c r="T18" i="6"/>
  <c r="S18" i="6"/>
  <c r="R18" i="6"/>
  <c r="Q18" i="6"/>
  <c r="P18" i="6"/>
  <c r="O18" i="6"/>
  <c r="AF18" i="6"/>
  <c r="AG17" i="6"/>
  <c r="AD17" i="6"/>
  <c r="AC17" i="6"/>
  <c r="AB17" i="6"/>
  <c r="AA17" i="6"/>
  <c r="Z17" i="6"/>
  <c r="Y17" i="6"/>
  <c r="X17" i="6"/>
  <c r="W17" i="6"/>
  <c r="V17" i="6"/>
  <c r="U17" i="6"/>
  <c r="T17" i="6"/>
  <c r="S17" i="6"/>
  <c r="R17" i="6"/>
  <c r="Q17" i="6"/>
  <c r="P17" i="6"/>
  <c r="O17" i="6"/>
  <c r="AF17" i="6"/>
  <c r="AG16" i="6"/>
  <c r="AD16" i="6"/>
  <c r="AC16" i="6"/>
  <c r="AB16" i="6"/>
  <c r="AA16" i="6"/>
  <c r="Z16" i="6"/>
  <c r="Y16" i="6"/>
  <c r="X16" i="6"/>
  <c r="W16" i="6"/>
  <c r="V16" i="6"/>
  <c r="U16" i="6"/>
  <c r="T16" i="6"/>
  <c r="S16" i="6"/>
  <c r="R16" i="6"/>
  <c r="Q16" i="6"/>
  <c r="P16" i="6"/>
  <c r="O16" i="6"/>
  <c r="AF16" i="6"/>
  <c r="AG15" i="6"/>
  <c r="AD15" i="6"/>
  <c r="AC15" i="6"/>
  <c r="AB15" i="6"/>
  <c r="AA15" i="6"/>
  <c r="Z15" i="6"/>
  <c r="Y15" i="6"/>
  <c r="X15" i="6"/>
  <c r="W15" i="6"/>
  <c r="V15" i="6"/>
  <c r="U15" i="6"/>
  <c r="T15" i="6"/>
  <c r="S15" i="6"/>
  <c r="R15" i="6"/>
  <c r="Q15" i="6"/>
  <c r="P15" i="6"/>
  <c r="O15" i="6"/>
  <c r="AF15"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AG14" i="6"/>
  <c r="AD14" i="6"/>
  <c r="AC14" i="6"/>
  <c r="AB14" i="6"/>
  <c r="AA14" i="6"/>
  <c r="Z14" i="6"/>
  <c r="Y14" i="6"/>
  <c r="X14" i="6"/>
  <c r="W14" i="6"/>
  <c r="V14" i="6"/>
  <c r="U14" i="6"/>
  <c r="T14" i="6"/>
  <c r="S14" i="6"/>
  <c r="R14" i="6"/>
  <c r="Q14" i="6"/>
  <c r="P14" i="6"/>
  <c r="O14" i="6"/>
  <c r="AF14" i="6"/>
  <c r="B14" i="6"/>
  <c r="AG13" i="6"/>
  <c r="F6" i="7" a="1"/>
  <c r="F6" i="7"/>
  <c r="AD13" i="6"/>
  <c r="AC13" i="6"/>
  <c r="AB13" i="6"/>
  <c r="AA13" i="6"/>
  <c r="Z13" i="6"/>
  <c r="Y13" i="6"/>
  <c r="X13" i="6"/>
  <c r="W13" i="6"/>
  <c r="V13" i="6"/>
  <c r="U13" i="6"/>
  <c r="T13" i="6"/>
  <c r="S13" i="6"/>
  <c r="R13" i="6"/>
  <c r="Q13" i="6"/>
  <c r="P13" i="6"/>
  <c r="O13" i="6"/>
  <c r="AF13" i="6"/>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E4" i="3"/>
  <c r="D4" i="3"/>
  <c r="C4" i="3"/>
  <c r="D39" i="10"/>
  <c r="E10" i="3"/>
  <c r="D38" i="10"/>
  <c r="D37" i="10"/>
  <c r="D36" i="10"/>
  <c r="E7" i="3"/>
  <c r="D35" i="10"/>
  <c r="G25" i="10"/>
  <c r="G24" i="10"/>
  <c r="G23" i="10"/>
  <c r="G22" i="10"/>
  <c r="G21" i="10"/>
  <c r="G20" i="10"/>
  <c r="G19" i="10"/>
  <c r="G18" i="10"/>
  <c r="G17" i="10"/>
  <c r="G16" i="10"/>
  <c r="G15" i="10"/>
  <c r="G14" i="10"/>
  <c r="G13" i="10"/>
  <c r="G26" i="10"/>
  <c r="E5" i="3"/>
  <c r="D39" i="9"/>
  <c r="D10" i="3"/>
  <c r="D38" i="9"/>
  <c r="D37" i="9"/>
  <c r="D36" i="9"/>
  <c r="D35" i="9"/>
  <c r="G25" i="9"/>
  <c r="G24" i="9"/>
  <c r="G23" i="9"/>
  <c r="G22" i="9"/>
  <c r="G21" i="9"/>
  <c r="G20" i="9"/>
  <c r="G19" i="9"/>
  <c r="G18" i="9"/>
  <c r="G26" i="9"/>
  <c r="D5" i="3"/>
  <c r="G17" i="9"/>
  <c r="G16" i="9"/>
  <c r="G15" i="9"/>
  <c r="G14" i="9"/>
  <c r="G13" i="9"/>
  <c r="D39" i="1"/>
  <c r="C10" i="3"/>
  <c r="D38" i="1"/>
  <c r="C9" i="3"/>
  <c r="D37" i="1"/>
  <c r="D36" i="1"/>
  <c r="D35" i="1"/>
  <c r="G25" i="1"/>
  <c r="G24" i="1"/>
  <c r="G23" i="1"/>
  <c r="G22" i="1"/>
  <c r="G21" i="1"/>
  <c r="G20" i="1"/>
  <c r="G19" i="1"/>
  <c r="G18" i="1"/>
  <c r="G17" i="1"/>
  <c r="G16" i="1"/>
  <c r="G15" i="1"/>
  <c r="G14" i="1"/>
  <c r="G13" i="1"/>
  <c r="G26" i="1"/>
  <c r="C5" i="3"/>
  <c r="D39" i="12"/>
  <c r="D38" i="12"/>
  <c r="D37" i="12"/>
  <c r="D36" i="12"/>
  <c r="D35" i="12"/>
  <c r="G25" i="12"/>
  <c r="G24" i="12"/>
  <c r="G23" i="12"/>
  <c r="G22" i="12"/>
  <c r="G21" i="12"/>
  <c r="G20" i="12"/>
  <c r="G19" i="12"/>
  <c r="G18" i="12"/>
  <c r="G17" i="12"/>
  <c r="G16" i="12"/>
  <c r="G15" i="12"/>
  <c r="G14" i="12"/>
  <c r="G13" i="12"/>
  <c r="G26" i="12"/>
  <c r="D7" i="3"/>
  <c r="D9" i="3"/>
  <c r="E9" i="3"/>
  <c r="C7" i="3"/>
  <c r="C6" i="3"/>
  <c r="C8" i="3"/>
  <c r="C11" i="3"/>
  <c r="D6" i="3"/>
  <c r="E6" i="3"/>
  <c r="E8" i="3"/>
  <c r="D8" i="3"/>
  <c r="E11" i="3"/>
  <c r="D11" i="3"/>
</calcChain>
</file>

<file path=xl/sharedStrings.xml><?xml version="1.0" encoding="utf-8"?>
<sst xmlns="http://schemas.openxmlformats.org/spreadsheetml/2006/main" count="3719" uniqueCount="344">
  <si>
    <t>Bilan environnemental total des bâtiments</t>
  </si>
  <si>
    <t xml:space="preserve">Description : </t>
  </si>
  <si>
    <t>Limites :</t>
  </si>
  <si>
    <t xml:space="preserve">Droits : </t>
  </si>
  <si>
    <t>Cet outil ne peut en aucun cas faire l'objet d'un usage commercial.</t>
  </si>
  <si>
    <t>Author : Geoffrey van Moeseke, Architecture et Climat, UCLouvain</t>
  </si>
  <si>
    <t>Scénario Réno1:</t>
  </si>
  <si>
    <t>Nom du scénario</t>
  </si>
  <si>
    <t>Donnez un nom à votre scénario. L'outil vous permet d'en comparer 3.</t>
  </si>
  <si>
    <t xml:space="preserve">Guide d'encodage : </t>
  </si>
  <si>
    <t>Données</t>
  </si>
  <si>
    <t>Résultats</t>
  </si>
  <si>
    <t>IMPACT DES PAROIS</t>
  </si>
  <si>
    <t>Reproduire les résultats obtenus dans TOTEM pour les différentes parois du projet.</t>
  </si>
  <si>
    <t>paroi</t>
  </si>
  <si>
    <t>surface</t>
  </si>
  <si>
    <t>U</t>
  </si>
  <si>
    <t>Score
environnemental</t>
  </si>
  <si>
    <t>dont part 
matériaux</t>
  </si>
  <si>
    <t>-</t>
  </si>
  <si>
    <t>milli-points</t>
  </si>
  <si>
    <t>MurExtérieur08</t>
  </si>
  <si>
    <t>Créez les différentes parois que vous voulez étudier. Indiquez la surface de paroi concernée.</t>
  </si>
  <si>
    <t>Par exemple, en intégrant dans chaque scénario un mode d'isolation différent.</t>
  </si>
  <si>
    <t>Trouvez les données à encoder dans TOTEM, après login,</t>
  </si>
  <si>
    <t>soit dans la bibliothèque, soit sur base d'un nouvel encodage :</t>
  </si>
  <si>
    <t>Il n'est pas nécessaire d'indiquer toutes les parois. Seulement celles faisant l'objet d'une modification.</t>
  </si>
  <si>
    <t>TOTAL</t>
  </si>
  <si>
    <t>IMPACT DES CONSOMMATIONS D'ENERGIE</t>
  </si>
  <si>
    <t>Pour être cohérent avec les bilan TOTEM, le calcul est réalisé pour une période de 60 ans.</t>
  </si>
  <si>
    <t>Poste</t>
  </si>
  <si>
    <t>vecteur</t>
  </si>
  <si>
    <t>impact</t>
  </si>
  <si>
    <t>[MJ/an]</t>
  </si>
  <si>
    <t>[kWh/an]</t>
  </si>
  <si>
    <t>[-]</t>
  </si>
  <si>
    <t>[millipoints]</t>
  </si>
  <si>
    <t>chauffage</t>
  </si>
  <si>
    <t>gaz naturel</t>
  </si>
  <si>
    <t>refroidissement</t>
  </si>
  <si>
    <t>réseau électrique BT</t>
  </si>
  <si>
    <t>eau chaude</t>
  </si>
  <si>
    <t>Attention dans le calcul PEB à être cohérent avec les hypothèses de paroi ci-dessus (liste des parois modifiées et leur valeur U).</t>
  </si>
  <si>
    <t>auxilliaires</t>
  </si>
  <si>
    <t>éclairage</t>
  </si>
  <si>
    <t>Scénario Réno2:</t>
  </si>
  <si>
    <t>COMPARAISON DES SCENARIOS</t>
  </si>
  <si>
    <t>matériaux</t>
  </si>
  <si>
    <t>heading</t>
  </si>
  <si>
    <t>Max Id</t>
  </si>
  <si>
    <t>149</t>
  </si>
  <si>
    <t>rowTitles</t>
  </si>
  <si>
    <t>id</t>
  </si>
  <si>
    <t>name</t>
  </si>
  <si>
    <t>stage</t>
  </si>
  <si>
    <t>unit</t>
  </si>
  <si>
    <t>processCategory</t>
  </si>
  <si>
    <t>nproduction</t>
  </si>
  <si>
    <t>source</t>
  </si>
  <si>
    <t>comments</t>
  </si>
  <si>
    <t>VARIOUS:</t>
  </si>
  <si>
    <t/>
  </si>
  <si>
    <t>en</t>
  </si>
  <si>
    <t>nl</t>
  </si>
  <si>
    <t>fr</t>
  </si>
  <si>
    <t>de</t>
  </si>
  <si>
    <t>database</t>
  </si>
  <si>
    <t>ecoinvent category in SimaPro</t>
  </si>
  <si>
    <t>Climate change - total</t>
  </si>
  <si>
    <t>Climate change - fossil</t>
  </si>
  <si>
    <t>Climate change - biogenic</t>
  </si>
  <si>
    <t>Climate change - land use and land use change b</t>
  </si>
  <si>
    <t>Ozone Depletion</t>
  </si>
  <si>
    <t>Acidification</t>
  </si>
  <si>
    <t>Eutrophication aquatic freshwater</t>
  </si>
  <si>
    <t>Eutrophication aquatic marine</t>
  </si>
  <si>
    <t>Eutrophication terrestrial</t>
  </si>
  <si>
    <t>Photochemical ozone formation</t>
  </si>
  <si>
    <t>Depletion of abiotic resources -  minerals and metals c d</t>
  </si>
  <si>
    <t>Depletion of abiotic resources - fossil fuels c</t>
  </si>
  <si>
    <t>Water use</t>
  </si>
  <si>
    <t>Particulate Matter emissions</t>
  </si>
  <si>
    <t>Ionizing radiation, human health</t>
  </si>
  <si>
    <t>Eco-toxicity (freshwater)</t>
  </si>
  <si>
    <t>Human toxicity, cancer effect</t>
  </si>
  <si>
    <t>Human toxicity, non-cancer effects</t>
  </si>
  <si>
    <t>Land use related impacts/ Soil quality</t>
  </si>
  <si>
    <t>Total use of renewable primary energy</t>
  </si>
  <si>
    <t>Total use of non-renewable primary energy</t>
  </si>
  <si>
    <t>kg CO2 eq.</t>
  </si>
  <si>
    <t>kg CFC 11 eq.</t>
  </si>
  <si>
    <t>mol H+ eq.</t>
  </si>
  <si>
    <t>kg P eq.</t>
  </si>
  <si>
    <t>kg N eq.</t>
  </si>
  <si>
    <t>mol N eq.</t>
  </si>
  <si>
    <t>kg NMVOC eq.</t>
  </si>
  <si>
    <t>kg Sb eq.</t>
  </si>
  <si>
    <t>MJ, net calorific value</t>
  </si>
  <si>
    <t>m3 world eq. deprived</t>
  </si>
  <si>
    <t>Disease incidence</t>
  </si>
  <si>
    <t>kBq U235 eq.</t>
  </si>
  <si>
    <t>CTUe</t>
  </si>
  <si>
    <t>CTUh</t>
  </si>
  <si>
    <t>dimensionless</t>
  </si>
  <si>
    <t>indicator101</t>
  </si>
  <si>
    <t>indicator102</t>
  </si>
  <si>
    <t>indicator103</t>
  </si>
  <si>
    <t>indicator104</t>
  </si>
  <si>
    <t>indicator105</t>
  </si>
  <si>
    <t>indicator106</t>
  </si>
  <si>
    <t>indicator107</t>
  </si>
  <si>
    <t>indicator108</t>
  </si>
  <si>
    <t>indicator109</t>
  </si>
  <si>
    <t>indicator110</t>
  </si>
  <si>
    <t>indicator111</t>
  </si>
  <si>
    <t>indicator112</t>
  </si>
  <si>
    <t>indicator113</t>
  </si>
  <si>
    <t>indicator114</t>
  </si>
  <si>
    <t>indicator115</t>
  </si>
  <si>
    <t>indicator116</t>
  </si>
  <si>
    <t>indicator117</t>
  </si>
  <si>
    <t>indicator118</t>
  </si>
  <si>
    <t>indicator119</t>
  </si>
  <si>
    <t>indicator120</t>
  </si>
  <si>
    <t>indicator121</t>
  </si>
  <si>
    <t>?</t>
  </si>
  <si>
    <t>startEntry</t>
  </si>
  <si>
    <t>Heat, central or small-scale, natural gas [BE]| heat production, natural gas, at boiler condensing modulating &lt;100kW [excl. boiler]| Alloc Rec, U</t>
  </si>
  <si>
    <t>B6</t>
  </si>
  <si>
    <t xml:space="preserve">MJ </t>
  </si>
  <si>
    <t>Heating</t>
  </si>
  <si>
    <t>ecoinvent 3.6</t>
  </si>
  <si>
    <t>E|_MMG|Heat | Gas</t>
  </si>
  <si>
    <t>Heat, central or small-scale, natural gas [BE]| heat production, natural gas, at boiler atm. low-NOx condensing non-modulating &lt;100kW [excl. boiler]| Alloc Rec, U</t>
  </si>
  <si>
    <t>Heat, central or small-scale, natural gas [BE]| heat production, natural gas, at boiler atmospheric low-NOx non-modulating &lt;100kW [excl. boiler]| Alloc Rec, U</t>
  </si>
  <si>
    <t>Heat, central or small-scale, natural gas [BE]| heat production, natural gas, at boiler atmospheric non-modulating &lt;100kW [excl. boiler]| Alloc Rec, U</t>
  </si>
  <si>
    <t>Heat, central or small-scale, natural gas [BE]| heat production, natural gas, at boiler fan burner low-NOx non-modulating &lt;100kW [excl. boiler]| Alloc Rec, U</t>
  </si>
  <si>
    <t>Heat, central or small-scale, natural gas [BE]| heat production, natural gas, at boiler fan burner non-modulating &lt;100kW [excl. boiler]| Alloc Rec, U</t>
  </si>
  <si>
    <t>Heat, central or small-scale, natural gas [BE]| heat production, natural gas, at boiler modulating &lt;100kW [excl. boiler]| Alloc Rec, U</t>
  </si>
  <si>
    <t>Heat, borehole heat pump [RER]| heat production, borehole heat exchanger, brine-water heat pump 10kW [excl. borehole - heatpump] | Alloc Rec, U</t>
  </si>
  <si>
    <t>to be added</t>
  </si>
  <si>
    <t>E|_MMG|Heat | Heat pump</t>
  </si>
  <si>
    <t>Electricity, low voltage [BE]| heat and power co-generation, natural gas, 50kW electrical, lean burn [excl. CHP plant]| Alloc Rec, U</t>
  </si>
  <si>
    <t>Electricity</t>
  </si>
  <si>
    <t>not applicable</t>
  </si>
  <si>
    <t>E|_MMG|Cogen | gas</t>
  </si>
  <si>
    <t>Heat, central or small-scale, natural gas [BE]| heat and power co-generation, natural gas, 50kW electrical, lean burn [excl. CHP plant]| Alloc Rec, U</t>
  </si>
  <si>
    <t>Electricity, low voltage [BE]| heat and power co-generation, natural gas, 160kW electrical, lambda=1 [excl. CHP plant]| Alloc Rec, U</t>
  </si>
  <si>
    <t>Heat, central or small-scale, natural gas [BE]| heat and power co-generation, natural gas, 160kW electrical, lambda=1 [excl. CHP plant]| Alloc Rec, U</t>
  </si>
  <si>
    <t>Electricity, high voltage [BE]| heat and power co-generation, natural gas, 200kW electrical, lean burn [excl. CHP plant]| Alloc Rec, U</t>
  </si>
  <si>
    <t>Heat, district or industrial, natural gas [BE]| heat and power co-generation, natural gas, 200kW electrical, lean burn [excl. CHP plant]| Alloc Rec, U</t>
  </si>
  <si>
    <t>Electricity, high voltage [BE]| heat and power co-generation, natural gas, 500kW electrical, lean burn [ecl. CHP plant]| Alloc Rec, U</t>
  </si>
  <si>
    <t>Heat, district or industrial, natural gas [BE]| heat and power co-generation, natural gas, 500kW electrical, lean burn [excl. CHP plant]| Alloc Rec, U</t>
  </si>
  <si>
    <t>Electricity, high voltage [BE]| heat and power co-generation, wood chips, 2000 kW [excl. CHP plant]| Alloc Rec, U</t>
  </si>
  <si>
    <t>E|_MMG|Cogen | biomass</t>
  </si>
  <si>
    <t>Heat, district or industrial, other than natural gas [BE]| heat and power co-generation, wood chips, 2000 kW [excl. CHP plant]| Alloc Rec, U</t>
  </si>
  <si>
    <t>Transport, freight, light commercial vehicle [RER]| transport, freight, light commercial vehicle | Alloc Rec, U</t>
  </si>
  <si>
    <t>A4 | C2</t>
  </si>
  <si>
    <t xml:space="preserve">tkm </t>
  </si>
  <si>
    <t>Transport</t>
  </si>
  <si>
    <t>Transp|_MMG|Road</t>
  </si>
  <si>
    <t>market mix of ecoinvent, RER only</t>
  </si>
  <si>
    <t>Transport, freight, lorry 3.5-7.5 metric ton, EURO5 {RER}| transport, freight, lorry 3.5-7.5 metric ton, EURO5 | Alloc Rec, U</t>
  </si>
  <si>
    <t>Transport, freight, lorry 7.5-16 metric ton, EURO5 {RER}| transport, freight, lorry 7.5-16 metric ton, EURO5 | Alloc Rec, U</t>
  </si>
  <si>
    <t>Transport, freight, lorry 16-32 metric ton, EURO5 {RER}| transport, freight, lorry 16-32 metric ton, EURO5 | Alloc Rec, U</t>
  </si>
  <si>
    <t>Transport, freight, lorry &gt;32 metric ton, EURO5 {RER}| transport, freight, lorry &gt;32 metric ton, EURO5 | Alloc Rec, U</t>
  </si>
  <si>
    <t>Transport, freight, lorry, unspecified {RER}| transport, freight, lorry, all sizes, EURO5 to generic market for | Alloc Rec, U</t>
  </si>
  <si>
    <t>Excavation, hydraulic digger [BE]| processing | Alloc Rec, U</t>
  </si>
  <si>
    <t>A5</t>
  </si>
  <si>
    <t xml:space="preserve">m3 </t>
  </si>
  <si>
    <t>Construction</t>
  </si>
  <si>
    <t>Trans|_MMG|Building equip (A5)</t>
  </si>
  <si>
    <t>Excavation, skid-steer loader [BE]| processing | Alloc Rec, U</t>
  </si>
  <si>
    <t>Blowing in (cellulose fibre) insulation [BE]| processing</t>
  </si>
  <si>
    <t xml:space="preserve">kg </t>
  </si>
  <si>
    <t>E|_MMG|Construction (A5)</t>
  </si>
  <si>
    <t>To be included when using material: Cellulose fibre, EXclusive blowing in [RER]| production | Alloc Rec, U</t>
  </si>
  <si>
    <t>Diesel, burned in building machine [BE]| processing | Alloc Rec, U</t>
  </si>
  <si>
    <t>Plaster mixing [BE]| processing | Alloc Rec, U</t>
  </si>
  <si>
    <t>Polyurethane, rigid foam [BE, in-situ]| emissions to air A5</t>
  </si>
  <si>
    <t>To be included when using material: Polyurethane, rigid foam [RER, in-situ]| production | Alloc Rec, U</t>
  </si>
  <si>
    <t>Propane, burned in building machine [BE]| propane, burned in building machine | Alloc Rec, U</t>
  </si>
  <si>
    <t>Electricity, low voltage {BE} [unit kWh]| market for | Alloc Rec, U</t>
  </si>
  <si>
    <t>A5 | B6</t>
  </si>
  <si>
    <t xml:space="preserve">kWh </t>
  </si>
  <si>
    <t>E|_MMG|Electricity country mix</t>
  </si>
  <si>
    <t>Electricity, low voltage {BE} [unit MJ]| market for | Alloc Rec, U</t>
  </si>
  <si>
    <t>No impact deconstruction</t>
  </si>
  <si>
    <t>C1</t>
  </si>
  <si>
    <t>Deconstruction</t>
  </si>
  <si>
    <t xml:space="preserve"> -</t>
  </si>
  <si>
    <t>WT|_MMG|Deconstruction (C1)</t>
  </si>
  <si>
    <t>Demolition of bitumen [BE]</t>
  </si>
  <si>
    <t>ecoinvent report 13_V table 3.20</t>
  </si>
  <si>
    <t>Demolition of brick [BE]| Alloc Rec, U</t>
  </si>
  <si>
    <t>Demolition of bulk iron (excl. reinforcement) [BE]</t>
  </si>
  <si>
    <t>Demolition of cement-fibre slab [BE]| Alloc Rec, U</t>
  </si>
  <si>
    <t>Demolition of cement in concrete and mortar [BE]| Alloc Rec, U</t>
  </si>
  <si>
    <t>Demolition of concrete gravel [BE]| Alloc Rec, U</t>
  </si>
  <si>
    <t>Demolition of concrete, not reinforced [BE]| Alloc Rec, U</t>
  </si>
  <si>
    <t>Demolition of concrete, reinforced [BE]| Alloc Rec, U</t>
  </si>
  <si>
    <t>Demolition of electric wiring [BE]</t>
  </si>
  <si>
    <t>Demolition of glass [BE]</t>
  </si>
  <si>
    <t>Demolition of gypsum plasterboard [BE]| Alloc Rec, U</t>
  </si>
  <si>
    <t>Demolition of mineral plaster [BE]| Alloc Rec, U</t>
  </si>
  <si>
    <t>Demolition of mineral wool [BE]| Alloc Rec, U</t>
  </si>
  <si>
    <t>Demolition of PE or PP products [BE]</t>
  </si>
  <si>
    <t>Demolition of PE sealing sheet [BE]</t>
  </si>
  <si>
    <t>Demolition of plaster-cardboard sandwich [BE]| Alloc Rec, U</t>
  </si>
  <si>
    <t>Demolition of plasterboard, reinforced [BE]| Alloc Rec, U</t>
  </si>
  <si>
    <t>Demolition of plastic plaster [BE]| Alloc Rec, U</t>
  </si>
  <si>
    <t>Demolition of PS insulation [BE]</t>
  </si>
  <si>
    <t>Demolition of PUR foam [BE]</t>
  </si>
  <si>
    <t>Demolition of PUR sealing [BE]</t>
  </si>
  <si>
    <t>Demolition of PVC products [BE]</t>
  </si>
  <si>
    <t>Demolition of PVC sealing sheet [BE]</t>
  </si>
  <si>
    <t>Demolition of reinforcement steel [BE]| Alloc Rec, U</t>
  </si>
  <si>
    <t>Demolition of waste wood [BE]</t>
  </si>
  <si>
    <t>Demolition of wood fibre board [BE]</t>
  </si>
  <si>
    <t>No impact sorting</t>
  </si>
  <si>
    <t>C3 | C4</t>
  </si>
  <si>
    <t>Sorting of waste</t>
  </si>
  <si>
    <t>WT|_MMG|Sorting (C3|C4)</t>
  </si>
  <si>
    <t>Sorting of waste aerated concrete [BE]</t>
  </si>
  <si>
    <t>expert judgement + ecoinvent report</t>
  </si>
  <si>
    <t>Sorting of waste bitumen [BE]</t>
  </si>
  <si>
    <t>Sorting of waste brick [BE]| Alloc Rec, U</t>
  </si>
  <si>
    <t>Sorting of waste bulk iron [BE]| Alloc Rec, U</t>
  </si>
  <si>
    <t>Sorting of waste cement in concrete and mortar [BE]| Alloc Rec, U</t>
  </si>
  <si>
    <t>Sorting of waste combustible insulation [BE]</t>
  </si>
  <si>
    <t>Sorting of waste combustible other [BE]</t>
  </si>
  <si>
    <t>Sorting of waste concrete gravel [BE]| Alloc Rec, U</t>
  </si>
  <si>
    <t>Sorting of waste concrete, not reinforced [BE]| Alloc Rec, U</t>
  </si>
  <si>
    <t>Sorting of waste concrete, reinforced [BE]| Alloc Rec, U</t>
  </si>
  <si>
    <t>Sorting of waste emulsion paint on wall, wood or seperated [BE]| Alloc Rec, U</t>
  </si>
  <si>
    <t>Sorting of waste EPDM [BE]</t>
  </si>
  <si>
    <t>Sorting of waste glass pane in burnable frame [BE]| Alloc Rec, U</t>
  </si>
  <si>
    <t>Sorting of waste glass sheet [BE]| Alloc Rec, U</t>
  </si>
  <si>
    <t>Sorting of waste gypsum plasterboard [BE]| Alloc Rec, U</t>
  </si>
  <si>
    <t>Sorting of waste metals (steel) [BE]</t>
  </si>
  <si>
    <t>Sorting of waste mineral plaster [BE]| Alloc Rec, U</t>
  </si>
  <si>
    <t>Sorting of waste mineral wool [BE]| Alloc Rec, U</t>
  </si>
  <si>
    <t>Sorting of waste paint on metal [BE]| Alloc Rec, U</t>
  </si>
  <si>
    <t>Sorting of waste paint on wall [BE]| Alloc Rec, U</t>
  </si>
  <si>
    <t>Sorting of waste paperboard [BE]| Alloc Rec, U</t>
  </si>
  <si>
    <t>Sorting of waste plaster-cardboard sandwich [BE]| Alloc Rec, U</t>
  </si>
  <si>
    <t>Sorting of waste plasterboard, reinforced [BE]| Alloc Rec, U</t>
  </si>
  <si>
    <t>Sorting of waste plastic plaster [BE]| Alloc Rec, U</t>
  </si>
  <si>
    <t>Sorting of waste polyolefins [BE]</t>
  </si>
  <si>
    <t>PP, PE</t>
  </si>
  <si>
    <t>Sorting of waste polyurethane seal [BE]| Alloc Rec, U</t>
  </si>
  <si>
    <t>Sorting of waste PVC, flexible [BE]</t>
  </si>
  <si>
    <t>Sorting of waste PVC, rigid [BE]</t>
  </si>
  <si>
    <t>Sorting of waste reinforcement steel [BE]| Alloc Rec, U</t>
  </si>
  <si>
    <t>Sorting of waste stony fraction and inert waste [BE]</t>
  </si>
  <si>
    <t>Sorting of waste wooden product [BE]</t>
  </si>
  <si>
    <t>Sorting of waste wooden product, composite [BE]</t>
  </si>
  <si>
    <t>No impact landfilling</t>
  </si>
  <si>
    <t>C4</t>
  </si>
  <si>
    <t>Landfilling</t>
  </si>
  <si>
    <t>WT|_MMG|Landfill (C4)</t>
  </si>
  <si>
    <t>Biowaste [BE]| treatment of, composting | Alloc Rec, U</t>
  </si>
  <si>
    <t>Landfilling of inert waste [BE]| inert material landfill | Alloc Rec, U</t>
  </si>
  <si>
    <t>Landfilling of scrap steel [BE]| inert material landfill | Alloc Rec, U</t>
  </si>
  <si>
    <t>Landfilling of waste aluminium [BE]| sanitary landfill | Alloc Rec, U</t>
  </si>
  <si>
    <t>Landfilling of waste asbestos [BE]| sanitary landfill</t>
  </si>
  <si>
    <t>expert judgement</t>
  </si>
  <si>
    <t>Landfilling of waste asphalt [BE]| sanitary landfill | Alloc Rec, U</t>
  </si>
  <si>
    <t>Landfilling of waste bitumen, glued [BE]| inert material landfill</t>
  </si>
  <si>
    <t>MMG2012</t>
  </si>
  <si>
    <t>Landfilling of waste bitumen, separated [BE]| sanitary landfill | Alloc Rec, U</t>
  </si>
  <si>
    <t>Landfilling of waste cardboard [BE]| sanitary landfill | Alloc Rec, U</t>
  </si>
  <si>
    <t>Landfilling of waste foam glass [BE]| inert material landfill</t>
  </si>
  <si>
    <t>Landfilling of waste glass [BE]| inert material landfill | Alloc Rec, U</t>
  </si>
  <si>
    <t>Landfilling of waste gypsum [BE]| inert material landfill | Alloc Rec, U</t>
  </si>
  <si>
    <t>Landfilling of waste mineral wool [BE]| inert material landfill | Alloc Rec, U</t>
  </si>
  <si>
    <t>Landfilling of waste paint [BE]| inert material landfill | Alloc Rec, U</t>
  </si>
  <si>
    <t>Landfilling of waste paper [BE]| sanitary landfill | Alloc Rec, U</t>
  </si>
  <si>
    <t>Landfilling of waste PE [BE]| sanitary landfill | Alloc Rec, U</t>
  </si>
  <si>
    <t>Landfilling of waste PET [BE]| sanitary landfill | Alloc Rec, U</t>
  </si>
  <si>
    <t>Landfilling of waste plasterboard, reinforced [BE]| inert material landfill</t>
  </si>
  <si>
    <t>Landfilling of waste plastic plaster [BE]| inert material landfill | Alloc Rec, U</t>
  </si>
  <si>
    <t>Landfilling of waste PP [BE]| sanitary landfill | Alloc Rec, U</t>
  </si>
  <si>
    <t>Landfilling of waste PS [BE]| sanitary landfill | Alloc Rec, U</t>
  </si>
  <si>
    <t>Landfilling of waste PUR [BE]| sanitary landfill | Alloc Rec, U</t>
  </si>
  <si>
    <t>Landfilling of waste PVC [BE]| sanitary landfill | Alloc Rec, U</t>
  </si>
  <si>
    <t>Landfilling of waste road [BE]| inert material landfill</t>
  </si>
  <si>
    <t>Landfilling of waste wood [BE]| sanitary landfill | Alloc Rec, U</t>
  </si>
  <si>
    <t>No impact incineration</t>
  </si>
  <si>
    <t>Incineration</t>
  </si>
  <si>
    <t>WT|_MMG|Incineration (C4)</t>
  </si>
  <si>
    <t>Incineration of harzardous waste [BE]| harzardous waste incineration | Alloc Rec, U</t>
  </si>
  <si>
    <t>Incineration of lead in car shredder residue [BE]| municipal incineration | Alloc Rec, U</t>
  </si>
  <si>
    <t>Incineration of scrap aluminium [BE]| municipal incineration | Alloc Rec, U</t>
  </si>
  <si>
    <t>Incineration of scrap copper [BE]| municipal incineration | Alloc Rec, U</t>
  </si>
  <si>
    <t>Incineration of spent antifreezer liquid [BE]| harzardous waste incineration | Alloc Rec, U</t>
  </si>
  <si>
    <t>Incineration of waste bitumen sheet [BE]| municipal incineration | Alloc Rec, U</t>
  </si>
  <si>
    <t>Incineration of waste cardboard [BE]| municipal incineration | Alloc Rec, U</t>
  </si>
  <si>
    <t>Incineration of waste cement-fibre slab, tile [BE]| municipal incineration | Alloc Rec, U</t>
  </si>
  <si>
    <t>Incineration of waste emulsion paint [BE]| harzardous waste incineration | Alloc Rec, U</t>
  </si>
  <si>
    <t>Incineration of waste emulsion paint [BE]| municipal incineration | Alloc Rec, U</t>
  </si>
  <si>
    <t>Incineration of waste EPS [BE]| municipal incineration | Alloc Rec, U</t>
  </si>
  <si>
    <t>Incineration of waste glass [BE]| municipal incineration | Alloc Rec, U</t>
  </si>
  <si>
    <t>Incineration of waste paper [BE]| municipal incineration | Alloc Rec, U</t>
  </si>
  <si>
    <t>Incineration of waste particle board [BE]| municipal incineration</t>
  </si>
  <si>
    <t>Incineration of waste PE [BE]| municipal incineration | Alloc Rec, U</t>
  </si>
  <si>
    <t>Incineration of waste PE sealing sheet [BE]| municipal incineration | Alloc Rec, U</t>
  </si>
  <si>
    <t>Incineration of waste PET [BE]| municipal incineration | Alloc Rec, U</t>
  </si>
  <si>
    <t>Incineration of waste plastic of electric cables [BE]| municipal incineration | Alloc Rec, U</t>
  </si>
  <si>
    <t>Incineration of waste PP [BE]| municipal incineration | Alloc Rec, U</t>
  </si>
  <si>
    <t>Incineration of waste PS [BE]| municipal incineration | Alloc Rec, U</t>
  </si>
  <si>
    <t>Incineration of waste PUR [BE]| municipal incineration | Alloc Rec, U</t>
  </si>
  <si>
    <t>Incineration of waste PVC [BE]| municipal incineration | Alloc Rec, U</t>
  </si>
  <si>
    <t>Incineration of waste PVC sealing sheet [BE]| municipal incineration | Alloc Rec, U</t>
  </si>
  <si>
    <t>Incineration of waste rubber [BE]| municipal incineration | Alloc Rec, U</t>
  </si>
  <si>
    <t>Incineration of waste wood, composite [BE]| municipal incineration | Alloc Rec, U</t>
  </si>
  <si>
    <t>Incineration of waste wood, not preserved [BE]| municipal incineration | Alloc Rec, U</t>
  </si>
  <si>
    <t>Incineration of waste wood, painted frame [BE]| municipal incineration | Alloc Rec, U</t>
  </si>
  <si>
    <t>endEntry</t>
  </si>
  <si>
    <t>Incineration of waste wood, preserved [BE]| municipal incineration | Alloc Rec, U</t>
  </si>
  <si>
    <t>BASED ON Environmental profile of buildings [update 2021] - TOTEM documentation</t>
  </si>
  <si>
    <t>milli-point</t>
  </si>
  <si>
    <t>unité de référence</t>
  </si>
  <si>
    <t>Normalisation factor (unit/person.year)</t>
  </si>
  <si>
    <t>Weighting factor (%)</t>
  </si>
  <si>
    <t>#</t>
  </si>
  <si>
    <t>Idéalement, basez vous sur un encodage PEB.</t>
  </si>
  <si>
    <t>Il n'est pas nécessaire de mettre tous les postes : seulement ceux impactés par les modifications de parois (chaud, froid et auxilliaires a priori)</t>
  </si>
  <si>
    <t>Encoder ici les consommations d'énergie finale prévues après rénovation.</t>
  </si>
  <si>
    <t>Ce calcul n'inclut que l'énergie utilisée, pas le cycle de vie des systèmes techniques.</t>
  </si>
  <si>
    <t>Encoder ici les interventions d'amélioration de la performance énergétique des parois.</t>
  </si>
  <si>
    <t>Cet outil vous permet de calculer l'impact environnemental total d'un bâtiment, en tenant compte à la fois dui cycle de vie des parois et des usages d'énergie. 
Il se base pour cela sur la méthode proposée par l'outil TOTEM - version 2021 (www.totem-building.be). Vous trouverez dans la documentation de Totem les explication méthodologique sur le choix de l'indicateur global (milli-points pondérés). 
Cet outil vous permet d'aller plus loin que TOTEM en intégrant à votre calcul des données de consommation énergétique basées sur vos factures, vos audits ou encodages PEB.</t>
  </si>
  <si>
    <t>Cet outil n'étant pas mis à jour, il ne peut être utilisé en lieu et place de TOTEM. Il n'intègre pas non plus les bases de données EPC, et doit donc être utilisé en complément de TOTEM.
Les résultats indiqués pour l'impact environnemental des consommations d'énergie sont indicatifs uniquement. Ils se basent sur la base de données Ecoinvent et la méthode de pondération d'impact de TOTEM version 2021.</t>
  </si>
  <si>
    <t>conversion primaire</t>
  </si>
  <si>
    <t>conso. primaire</t>
  </si>
  <si>
    <t>Indiquez les consommations d'énergie primaires, en MJ, de votre projet.</t>
  </si>
  <si>
    <t>Choisissez le vecteur énergétique (gaz ou électricité).</t>
  </si>
  <si>
    <t>[m2]</t>
  </si>
  <si>
    <t>[W/m2K]</t>
  </si>
  <si>
    <t>[mPt/UF]</t>
  </si>
  <si>
    <t>[milli-points]</t>
  </si>
  <si>
    <t>Last update : juillet 2022</t>
  </si>
  <si>
    <t>conversion rendement PCI&gt; PCS</t>
  </si>
  <si>
    <t>rendement considéré PCI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</si>
</sst>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00000"/>
  </numFmts>
  <fonts count="40">
    <font>
      <sz val="12"/>
      <color theme="1"/>
      <name val="Calibri"/>
      <charset val="134"/>
      <scheme val="minor"/>
    </font>
    <font>
      <sz val="9"/>
      <color indexed="23"/>
      <name val="Calibri"/>
      <family val="2"/>
    </font>
    <font>
      <sz val="22"/>
      <color theme="1"/>
      <name val="Calibri"/>
      <family val="2"/>
      <scheme val="minor"/>
    </font>
    <font>
      <b/>
      <sz val="12"/>
      <name val="Calibri"/>
      <family val="2"/>
    </font>
    <font>
      <sz val="9"/>
      <name val="Calibri"/>
      <family val="2"/>
    </font>
    <font>
      <sz val="12"/>
      <name val="Helvetica"/>
      <family val="2"/>
    </font>
    <font>
      <b/>
      <sz val="10"/>
      <name val="Calibri"/>
      <family val="2"/>
    </font>
    <font>
      <sz val="12"/>
      <name val="Calibri"/>
      <family val="2"/>
      <scheme val="minor"/>
    </font>
    <font>
      <b/>
      <sz val="16"/>
      <color theme="0"/>
      <name val="Calibri"/>
      <family val="2"/>
    </font>
    <font>
      <sz val="16"/>
      <color theme="0"/>
      <name val="Calibri"/>
      <family val="2"/>
    </font>
    <font>
      <b/>
      <sz val="10"/>
      <color theme="0"/>
      <name val="Maven Pro"/>
      <charset val="134"/>
    </font>
    <font>
      <sz val="10"/>
      <color theme="1"/>
      <name val="Montserrat"/>
      <charset val="134"/>
    </font>
    <font>
      <b/>
      <sz val="10"/>
      <color theme="1"/>
      <name val="Montserrat"/>
      <charset val="134"/>
    </font>
    <font>
      <sz val="12"/>
      <color theme="0"/>
      <name val="Calibri"/>
      <family val="2"/>
    </font>
    <font>
      <b/>
      <sz val="10"/>
      <color theme="0"/>
      <name val="Montserrat"/>
      <charset val="134"/>
    </font>
    <font>
      <sz val="12"/>
      <color theme="1"/>
      <name val="Montserrat"/>
      <charset val="134"/>
    </font>
    <font>
      <b/>
      <sz val="12"/>
      <color theme="1"/>
      <name val="Maven Pro"/>
      <charset val="134"/>
    </font>
    <font>
      <b/>
      <sz val="10"/>
      <color rgb="FFFF0000"/>
      <name val="Maven Pro"/>
      <charset val="134"/>
    </font>
    <font>
      <sz val="16"/>
      <color rgb="FF767676"/>
      <name val="Roboto"/>
      <charset val="134"/>
    </font>
    <font>
      <sz val="12"/>
      <color theme="1"/>
      <name val="Maven Pro"/>
      <charset val="134"/>
    </font>
    <font>
      <b/>
      <sz val="12"/>
      <color theme="0"/>
      <name val="Maven Pro"/>
      <charset val="134"/>
    </font>
    <font>
      <b/>
      <sz val="12"/>
      <color rgb="FFFF0000"/>
      <name val="Maven Pro"/>
      <charset val="134"/>
    </font>
    <font>
      <sz val="16"/>
      <color rgb="FF000000"/>
      <name val="Verdana"/>
      <family val="2"/>
    </font>
    <font>
      <u/>
      <sz val="12"/>
      <color theme="10"/>
      <name val="Calibri"/>
      <family val="2"/>
      <scheme val="minor"/>
    </font>
    <font>
      <b/>
      <sz val="10"/>
      <name val="Montserrat"/>
      <charset val="134"/>
    </font>
    <font>
      <sz val="12"/>
      <name val="Montserrat"/>
      <charset val="134"/>
    </font>
    <font>
      <sz val="10"/>
      <color indexed="12"/>
      <name val="Montserrat"/>
      <charset val="134"/>
    </font>
    <font>
      <b/>
      <sz val="10"/>
      <color indexed="12"/>
      <name val="Montserrat"/>
      <charset val="134"/>
    </font>
    <font>
      <b/>
      <sz val="10"/>
      <color theme="1"/>
      <name val="Arial"/>
      <family val="2"/>
    </font>
    <font>
      <b/>
      <sz val="12"/>
      <color theme="1"/>
      <name val="Calibri"/>
      <family val="2"/>
      <scheme val="minor"/>
    </font>
    <font>
      <sz val="10"/>
      <color theme="1"/>
      <name val="Arial"/>
      <family val="2"/>
    </font>
    <font>
      <sz val="12"/>
      <color theme="5"/>
      <name val="Calibri"/>
      <family val="2"/>
      <scheme val="minor"/>
    </font>
    <font>
      <b/>
      <sz val="16"/>
      <color theme="0"/>
      <name val="Calibri"/>
      <family val="2"/>
      <scheme val="minor"/>
    </font>
    <font>
      <sz val="10"/>
      <color theme="1"/>
      <name val="Calibri"/>
      <family val="2"/>
      <scheme val="minor"/>
    </font>
    <font>
      <b/>
      <sz val="16"/>
      <name val="Arial"/>
      <family val="2"/>
    </font>
    <font>
      <b/>
      <sz val="12"/>
      <name val="Maven Pro"/>
      <charset val="134"/>
    </font>
    <font>
      <sz val="10"/>
      <name val="Montserrat"/>
      <charset val="134"/>
    </font>
    <font>
      <sz val="12"/>
      <name val="Arial"/>
      <family val="2"/>
    </font>
    <font>
      <b/>
      <sz val="10"/>
      <color indexed="12"/>
      <name val="Montserrat"/>
    </font>
    <font>
      <sz val="10"/>
      <color theme="1"/>
      <name val="Montserrat"/>
      <family val="3"/>
    </font>
  </fonts>
  <fills count="13">
    <fill>
      <patternFill patternType="none"/>
    </fill>
    <fill>
      <patternFill patternType="gray125"/>
    </fill>
    <fill>
      <patternFill patternType="solid">
        <fgColor theme="7" tint="0.59999389629810485"/>
        <bgColor indexed="64"/>
      </patternFill>
    </fill>
    <fill>
      <patternFill patternType="solid">
        <fgColor indexed="48"/>
        <bgColor indexed="64"/>
      </patternFill>
    </fill>
    <fill>
      <patternFill patternType="solid">
        <fgColor indexed="55"/>
        <bgColor indexed="64"/>
      </patternFill>
    </fill>
    <fill>
      <patternFill patternType="solid">
        <fgColor theme="9"/>
        <bgColor indexed="64"/>
      </patternFill>
    </fill>
    <fill>
      <patternFill patternType="solid">
        <fgColor rgb="FFFF0000"/>
        <bgColor indexed="64"/>
      </patternFill>
    </fill>
    <fill>
      <patternFill patternType="solid">
        <fgColor rgb="FFFFFF01"/>
        <bgColor indexed="64"/>
      </patternFill>
    </fill>
    <fill>
      <patternFill patternType="solid">
        <fgColor theme="1"/>
        <bgColor indexed="64"/>
      </patternFill>
    </fill>
    <fill>
      <patternFill patternType="solid">
        <fgColor rgb="FFADE0DE"/>
        <bgColor indexed="64"/>
      </patternFill>
    </fill>
    <fill>
      <patternFill patternType="solid">
        <fgColor indexed="44"/>
        <bgColor indexed="64"/>
      </patternFill>
    </fill>
    <fill>
      <patternFill patternType="solid">
        <fgColor theme="0"/>
        <bgColor indexed="64"/>
      </patternFill>
    </fill>
    <fill>
      <patternFill patternType="solid">
        <fgColor rgb="FFADE0DE"/>
        <bgColor indexed="64"/>
      </patternFill>
    </fill>
  </fills>
  <borders count="16">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
    <xf numFmtId="0" fontId="0" fillId="0" borderId="0"/>
    <xf numFmtId="0" fontId="23" fillId="0" borderId="0" applyNumberFormat="0" applyFill="0" applyBorder="0" applyAlignment="0" applyProtection="0"/>
  </cellStyleXfs>
  <cellXfs count="116">
    <xf numFmtId="0" fontId="0" fillId="0" borderId="0" xfId="0"/>
    <xf numFmtId="0" fontId="1" fillId="0" borderId="0" xfId="0" applyFont="1"/>
    <xf numFmtId="0" fontId="0" fillId="2" borderId="0" xfId="0" applyFill="1"/>
    <xf numFmtId="0" fontId="2" fillId="0" borderId="0" xfId="0" applyFont="1"/>
    <xf numFmtId="0" fontId="3" fillId="3" borderId="0" xfId="0" applyFont="1" applyFill="1" applyAlignment="1">
      <alignment horizontal="center" vertical="top" wrapText="1"/>
    </xf>
    <xf numFmtId="0" fontId="4" fillId="0" borderId="0" xfId="0" applyFont="1"/>
    <xf numFmtId="0" fontId="4" fillId="0" borderId="0" xfId="0" applyFont="1" applyFill="1"/>
    <xf numFmtId="0" fontId="5" fillId="0" borderId="0" xfId="0" applyFont="1"/>
    <xf numFmtId="0" fontId="6" fillId="4" borderId="0" xfId="0" applyFont="1" applyFill="1" applyAlignment="1">
      <alignment horizontal="center" vertical="top" wrapText="1"/>
    </xf>
    <xf numFmtId="11" fontId="5" fillId="2" borderId="0" xfId="0" applyNumberFormat="1" applyFont="1" applyFill="1"/>
    <xf numFmtId="11" fontId="0" fillId="2" borderId="0" xfId="0" applyNumberFormat="1" applyFill="1"/>
    <xf numFmtId="0" fontId="5" fillId="2" borderId="0" xfId="0" applyFont="1" applyFill="1"/>
    <xf numFmtId="11" fontId="0" fillId="0" borderId="0" xfId="0" applyNumberFormat="1"/>
    <xf numFmtId="11" fontId="4" fillId="0" borderId="0" xfId="0" applyNumberFormat="1" applyFont="1"/>
    <xf numFmtId="11" fontId="5" fillId="0" borderId="0" xfId="0" applyNumberFormat="1" applyFont="1"/>
    <xf numFmtId="0" fontId="7" fillId="0" borderId="0" xfId="0" applyFont="1"/>
    <xf numFmtId="0" fontId="6" fillId="5" borderId="0" xfId="0" applyFont="1" applyFill="1" applyAlignment="1">
      <alignment horizontal="center" vertical="top" wrapText="1"/>
    </xf>
    <xf numFmtId="0" fontId="0" fillId="5" borderId="0" xfId="0" applyFill="1"/>
    <xf numFmtId="164" fontId="0" fillId="0" borderId="0" xfId="0" applyNumberFormat="1"/>
    <xf numFmtId="0" fontId="8" fillId="6" borderId="0" xfId="0" applyFont="1" applyFill="1" applyBorder="1" applyAlignment="1">
      <alignment vertical="center"/>
    </xf>
    <xf numFmtId="0" fontId="9" fillId="6" borderId="0" xfId="0" applyFont="1" applyFill="1" applyAlignment="1">
      <alignment vertical="center"/>
    </xf>
    <xf numFmtId="0" fontId="10" fillId="6" borderId="1" xfId="0" applyFont="1" applyFill="1" applyBorder="1" applyAlignment="1">
      <alignment vertical="center"/>
    </xf>
    <xf numFmtId="0" fontId="10" fillId="6" borderId="2" xfId="0" applyFont="1" applyFill="1" applyBorder="1" applyAlignment="1">
      <alignment vertical="center"/>
    </xf>
    <xf numFmtId="0" fontId="10" fillId="6" borderId="3" xfId="0" applyFont="1" applyFill="1" applyBorder="1" applyAlignment="1">
      <alignment vertical="center"/>
    </xf>
    <xf numFmtId="0" fontId="11" fillId="0" borderId="4" xfId="0" applyFont="1" applyBorder="1" applyAlignment="1">
      <alignment vertical="center"/>
    </xf>
    <xf numFmtId="1" fontId="11" fillId="7" borderId="0" xfId="0" applyNumberFormat="1" applyFont="1" applyFill="1" applyBorder="1" applyAlignment="1">
      <alignment horizontal="center" vertical="center"/>
    </xf>
    <xf numFmtId="1" fontId="11" fillId="7" borderId="5" xfId="0" applyNumberFormat="1" applyFont="1" applyFill="1" applyBorder="1" applyAlignment="1">
      <alignment horizontal="center" vertical="center"/>
    </xf>
    <xf numFmtId="0" fontId="12" fillId="0" borderId="1" xfId="0" applyFont="1" applyBorder="1"/>
    <xf numFmtId="1" fontId="12" fillId="0" borderId="2" xfId="0" applyNumberFormat="1" applyFont="1" applyBorder="1" applyAlignment="1">
      <alignment horizontal="center"/>
    </xf>
    <xf numFmtId="1" fontId="12" fillId="0" borderId="3" xfId="0" applyNumberFormat="1" applyFont="1" applyBorder="1" applyAlignment="1">
      <alignment horizontal="center"/>
    </xf>
    <xf numFmtId="0" fontId="14" fillId="8" borderId="0" xfId="0" applyFont="1" applyFill="1"/>
    <xf numFmtId="0" fontId="16" fillId="9" borderId="0" xfId="0" applyFont="1" applyFill="1" applyAlignment="1">
      <alignment vertical="center"/>
    </xf>
    <xf numFmtId="0" fontId="11" fillId="0" borderId="0" xfId="0" applyFont="1" applyAlignment="1">
      <alignment vertical="center"/>
    </xf>
    <xf numFmtId="0" fontId="10" fillId="6" borderId="7" xfId="0" applyFont="1" applyFill="1" applyBorder="1" applyAlignment="1">
      <alignment vertical="center"/>
    </xf>
    <xf numFmtId="0" fontId="10" fillId="6" borderId="8" xfId="0" applyFont="1" applyFill="1" applyBorder="1" applyAlignment="1">
      <alignment horizontal="center" vertical="center"/>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xf>
    <xf numFmtId="0" fontId="17" fillId="0" borderId="10" xfId="0" applyFont="1" applyBorder="1" applyAlignment="1">
      <alignment vertical="center"/>
    </xf>
    <xf numFmtId="0" fontId="17" fillId="0" borderId="0" xfId="0" applyFont="1" applyBorder="1" applyAlignment="1">
      <alignment horizontal="center" vertical="center"/>
    </xf>
    <xf numFmtId="0" fontId="17" fillId="0" borderId="5" xfId="0" applyFont="1" applyBorder="1" applyAlignment="1">
      <alignment horizontal="center" vertical="center"/>
    </xf>
    <xf numFmtId="0" fontId="11" fillId="10" borderId="10" xfId="0" applyFont="1" applyFill="1" applyBorder="1" applyAlignment="1">
      <alignment vertical="center"/>
    </xf>
    <xf numFmtId="0" fontId="11" fillId="10" borderId="0" xfId="0" applyFont="1" applyFill="1" applyBorder="1" applyAlignment="1">
      <alignment horizontal="center" vertical="center"/>
    </xf>
    <xf numFmtId="0" fontId="18" fillId="0" borderId="0" xfId="0" applyFont="1"/>
    <xf numFmtId="0" fontId="12" fillId="0" borderId="11" xfId="0" applyFont="1" applyBorder="1" applyAlignment="1">
      <alignment vertical="center"/>
    </xf>
    <xf numFmtId="0" fontId="11" fillId="0" borderId="12" xfId="0" applyFont="1" applyBorder="1" applyAlignment="1">
      <alignment horizontal="center" vertical="center"/>
    </xf>
    <xf numFmtId="1" fontId="11" fillId="7" borderId="13" xfId="0" applyNumberFormat="1" applyFont="1" applyFill="1" applyBorder="1" applyAlignment="1">
      <alignment horizontal="center" vertical="center"/>
    </xf>
    <xf numFmtId="0" fontId="19" fillId="9" borderId="0" xfId="0" applyFont="1" applyFill="1" applyAlignment="1">
      <alignment vertical="center"/>
    </xf>
    <xf numFmtId="0" fontId="10" fillId="6" borderId="8" xfId="0" applyFont="1" applyFill="1" applyBorder="1" applyAlignment="1">
      <alignment vertical="center"/>
    </xf>
    <xf numFmtId="0" fontId="11" fillId="0" borderId="10" xfId="0" applyFont="1" applyBorder="1" applyAlignment="1">
      <alignment vertical="center"/>
    </xf>
    <xf numFmtId="1" fontId="12" fillId="9" borderId="0" xfId="0" applyNumberFormat="1" applyFont="1" applyFill="1" applyBorder="1" applyAlignment="1">
      <alignment horizontal="center" vertical="center"/>
    </xf>
    <xf numFmtId="2" fontId="11" fillId="0" borderId="0" xfId="0" applyNumberFormat="1" applyFont="1" applyBorder="1" applyAlignment="1">
      <alignment horizontal="center" vertical="center"/>
    </xf>
    <xf numFmtId="0" fontId="11" fillId="0" borderId="0" xfId="0" applyFont="1" applyBorder="1" applyAlignment="1">
      <alignment horizontal="center" vertical="center"/>
    </xf>
    <xf numFmtId="0" fontId="12" fillId="9" borderId="0" xfId="0" applyFont="1" applyFill="1" applyBorder="1" applyAlignment="1">
      <alignment horizontal="center" vertical="center"/>
    </xf>
    <xf numFmtId="0" fontId="11" fillId="0" borderId="11" xfId="0" applyFont="1" applyBorder="1" applyAlignment="1">
      <alignment vertical="center"/>
    </xf>
    <xf numFmtId="0" fontId="12" fillId="9" borderId="12" xfId="0" applyFont="1" applyFill="1" applyBorder="1" applyAlignment="1">
      <alignment horizontal="center" vertical="center"/>
    </xf>
    <xf numFmtId="2" fontId="11" fillId="0" borderId="12" xfId="0" applyNumberFormat="1" applyFont="1" applyBorder="1" applyAlignment="1">
      <alignment horizontal="center" vertical="center"/>
    </xf>
    <xf numFmtId="0" fontId="22" fillId="0" borderId="0" xfId="0" applyFont="1"/>
    <xf numFmtId="0" fontId="23" fillId="0" borderId="0" xfId="1"/>
    <xf numFmtId="0" fontId="8" fillId="6" borderId="0" xfId="0" applyFont="1" applyFill="1" applyBorder="1"/>
    <xf numFmtId="0" fontId="0" fillId="9" borderId="0" xfId="0" applyFill="1" applyAlignment="1">
      <alignment vertical="center"/>
    </xf>
    <xf numFmtId="0" fontId="16" fillId="9" borderId="0" xfId="0" applyFont="1" applyFill="1"/>
    <xf numFmtId="0" fontId="26" fillId="10" borderId="10" xfId="0" applyFont="1" applyFill="1" applyBorder="1" applyAlignment="1">
      <alignment vertical="center"/>
    </xf>
    <xf numFmtId="0" fontId="26" fillId="10" borderId="0" xfId="0" applyFont="1" applyFill="1" applyBorder="1" applyAlignment="1">
      <alignment horizontal="center" vertical="center"/>
    </xf>
    <xf numFmtId="0" fontId="0" fillId="0" borderId="0" xfId="0" applyAlignment="1">
      <alignment vertical="center"/>
    </xf>
    <xf numFmtId="1" fontId="27" fillId="10" borderId="0" xfId="0" applyNumberFormat="1" applyFont="1" applyFill="1" applyBorder="1" applyAlignment="1">
      <alignment horizontal="center" vertical="center"/>
    </xf>
    <xf numFmtId="0" fontId="27" fillId="10" borderId="0" xfId="0" applyFont="1" applyFill="1" applyBorder="1" applyAlignment="1">
      <alignment horizontal="center" vertical="center"/>
    </xf>
    <xf numFmtId="0" fontId="27" fillId="10" borderId="12" xfId="0" applyFont="1" applyFill="1" applyBorder="1" applyAlignment="1">
      <alignment horizontal="center" vertical="center"/>
    </xf>
    <xf numFmtId="0" fontId="14" fillId="8" borderId="0" xfId="0" applyFont="1" applyFill="1" applyAlignment="1">
      <alignment vertical="center"/>
    </xf>
    <xf numFmtId="0" fontId="29" fillId="0" borderId="0" xfId="0" applyFont="1"/>
    <xf numFmtId="0" fontId="17" fillId="11" borderId="10" xfId="0" applyFont="1" applyFill="1" applyBorder="1" applyAlignment="1">
      <alignment vertical="center"/>
    </xf>
    <xf numFmtId="0" fontId="17" fillId="11" borderId="0" xfId="0" applyFont="1" applyFill="1" applyBorder="1" applyAlignment="1">
      <alignment horizontal="center" vertical="center"/>
    </xf>
    <xf numFmtId="0" fontId="17" fillId="11" borderId="5" xfId="0" applyFont="1" applyFill="1" applyBorder="1" applyAlignment="1">
      <alignment horizontal="center" vertical="center"/>
    </xf>
    <xf numFmtId="0" fontId="11" fillId="9" borderId="10" xfId="0" applyFont="1" applyFill="1" applyBorder="1" applyAlignment="1">
      <alignment vertical="center"/>
    </xf>
    <xf numFmtId="0" fontId="11" fillId="9" borderId="0" xfId="0" applyFont="1" applyFill="1" applyBorder="1" applyAlignment="1">
      <alignment horizontal="center" vertical="center"/>
    </xf>
    <xf numFmtId="0" fontId="30" fillId="9" borderId="10" xfId="0" applyFont="1" applyFill="1" applyBorder="1" applyAlignment="1">
      <alignment vertical="center"/>
    </xf>
    <xf numFmtId="0" fontId="30" fillId="9" borderId="0" xfId="0" applyFont="1" applyFill="1" applyBorder="1" applyAlignment="1">
      <alignment horizontal="center" vertical="center"/>
    </xf>
    <xf numFmtId="0" fontId="19" fillId="9" borderId="0" xfId="0" applyFont="1" applyFill="1"/>
    <xf numFmtId="0" fontId="0" fillId="12" borderId="0" xfId="0" applyFill="1"/>
    <xf numFmtId="1" fontId="11" fillId="0" borderId="0" xfId="0" applyNumberFormat="1" applyFont="1" applyBorder="1" applyAlignment="1">
      <alignment horizontal="center" vertical="center"/>
    </xf>
    <xf numFmtId="0" fontId="31" fillId="0" borderId="0" xfId="0" applyFont="1"/>
    <xf numFmtId="0" fontId="32" fillId="6" borderId="14" xfId="0" applyFont="1" applyFill="1" applyBorder="1" applyAlignment="1">
      <alignment vertical="center"/>
    </xf>
    <xf numFmtId="0" fontId="33" fillId="0" borderId="0" xfId="0" applyFont="1"/>
    <xf numFmtId="0" fontId="34" fillId="0" borderId="4" xfId="0" applyFont="1" applyBorder="1"/>
    <xf numFmtId="0" fontId="35" fillId="9" borderId="4" xfId="0" applyFont="1" applyFill="1" applyBorder="1" applyAlignment="1">
      <alignment vertical="center" wrapText="1"/>
    </xf>
    <xf numFmtId="0" fontId="36" fillId="0" borderId="4" xfId="0" applyFont="1" applyBorder="1" applyAlignment="1">
      <alignment vertical="center" wrapText="1"/>
    </xf>
    <xf numFmtId="0" fontId="37" fillId="0" borderId="4" xfId="0" applyFont="1" applyBorder="1" applyAlignment="1">
      <alignment wrapText="1"/>
    </xf>
    <xf numFmtId="0" fontId="16" fillId="9" borderId="4" xfId="0" applyFont="1" applyFill="1" applyBorder="1" applyAlignment="1">
      <alignment vertical="center" wrapText="1"/>
    </xf>
    <xf numFmtId="0" fontId="36" fillId="0" borderId="4" xfId="0" applyFont="1" applyBorder="1" applyAlignment="1">
      <alignment horizontal="left" vertical="center" wrapText="1"/>
    </xf>
    <xf numFmtId="0" fontId="16" fillId="9" borderId="4" xfId="0" applyFont="1" applyFill="1" applyBorder="1" applyAlignment="1">
      <alignment vertical="center"/>
    </xf>
    <xf numFmtId="0" fontId="0" fillId="0" borderId="4" xfId="0" applyBorder="1"/>
    <xf numFmtId="0" fontId="11" fillId="0" borderId="4" xfId="0" applyFont="1" applyBorder="1" applyAlignment="1">
      <alignment horizontal="left" vertical="center"/>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xf>
    <xf numFmtId="0" fontId="39" fillId="0" borderId="15" xfId="0" applyFont="1" applyBorder="1" applyAlignment="1">
      <alignment horizontal="left" vertical="center"/>
    </xf>
    <xf numFmtId="0" fontId="8" fillId="6" borderId="0" xfId="0" applyFont="1" applyFill="1" applyBorder="1" applyAlignment="1">
      <alignment vertical="center"/>
    </xf>
    <xf numFmtId="0" fontId="13" fillId="6" borderId="0" xfId="0" applyFont="1" applyFill="1" applyAlignment="1">
      <alignment vertical="center"/>
    </xf>
    <xf numFmtId="0" fontId="12" fillId="10" borderId="6" xfId="0" applyFont="1" applyFill="1" applyBorder="1" applyAlignment="1">
      <alignment horizontal="center" vertical="center"/>
    </xf>
    <xf numFmtId="0" fontId="15" fillId="0" borderId="3" xfId="0" applyFont="1" applyBorder="1" applyAlignment="1">
      <alignment horizontal="center" vertical="center"/>
    </xf>
    <xf numFmtId="0" fontId="28" fillId="7" borderId="6" xfId="0" applyFont="1" applyFill="1" applyBorder="1" applyAlignment="1">
      <alignment horizontal="center" vertical="center"/>
    </xf>
    <xf numFmtId="0" fontId="0" fillId="7" borderId="3" xfId="0" applyFont="1" applyFill="1" applyBorder="1" applyAlignment="1">
      <alignment horizontal="center" vertical="center"/>
    </xf>
    <xf numFmtId="0" fontId="10" fillId="6" borderId="8" xfId="0" applyFont="1" applyFill="1" applyBorder="1" applyAlignment="1">
      <alignment horizontal="center" vertical="center"/>
    </xf>
    <xf numFmtId="0" fontId="20" fillId="6" borderId="8" xfId="0" applyFont="1" applyFill="1" applyBorder="1" applyAlignment="1">
      <alignment horizontal="center" vertical="center"/>
    </xf>
    <xf numFmtId="0" fontId="11" fillId="0" borderId="12" xfId="0" applyFont="1" applyBorder="1" applyAlignment="1">
      <alignment horizontal="center" vertical="center"/>
    </xf>
    <xf numFmtId="0" fontId="15" fillId="0" borderId="12" xfId="0" applyFont="1" applyBorder="1" applyAlignment="1">
      <alignment horizontal="center" vertical="center"/>
    </xf>
    <xf numFmtId="0" fontId="17" fillId="0" borderId="0" xfId="0" applyFont="1" applyFill="1" applyBorder="1" applyAlignment="1">
      <alignment horizontal="center" vertical="center"/>
    </xf>
    <xf numFmtId="0" fontId="21" fillId="0" borderId="0" xfId="0" applyFont="1" applyBorder="1" applyAlignment="1">
      <alignment horizontal="center" vertical="center"/>
    </xf>
    <xf numFmtId="0" fontId="11" fillId="0" borderId="0" xfId="0" applyFont="1" applyBorder="1" applyAlignment="1">
      <alignment horizontal="center" vertical="center"/>
    </xf>
    <xf numFmtId="0" fontId="15" fillId="0" borderId="0" xfId="0" applyFont="1" applyBorder="1" applyAlignment="1">
      <alignment horizontal="center" vertical="center"/>
    </xf>
    <xf numFmtId="0" fontId="38" fillId="10" borderId="6" xfId="0" applyFont="1" applyFill="1" applyBorder="1" applyAlignment="1">
      <alignment horizontal="center" vertical="center"/>
    </xf>
    <xf numFmtId="0" fontId="38" fillId="10" borderId="3" xfId="0" applyFont="1" applyFill="1" applyBorder="1" applyAlignment="1">
      <alignment horizontal="center" vertical="center"/>
    </xf>
    <xf numFmtId="0" fontId="12" fillId="7" borderId="6" xfId="0" applyFont="1" applyFill="1" applyBorder="1" applyAlignment="1">
      <alignment horizontal="center" vertical="center"/>
    </xf>
    <xf numFmtId="0" fontId="15" fillId="7" borderId="3" xfId="0" applyFont="1" applyFill="1" applyBorder="1" applyAlignment="1">
      <alignment horizontal="center" vertical="center"/>
    </xf>
    <xf numFmtId="0" fontId="8" fillId="6" borderId="0" xfId="0" applyFont="1" applyFill="1" applyBorder="1" applyAlignment="1"/>
    <xf numFmtId="0" fontId="13" fillId="6" borderId="0" xfId="0" applyFont="1" applyFill="1" applyAlignment="1"/>
    <xf numFmtId="0" fontId="24" fillId="7" borderId="6" xfId="0" applyFont="1" applyFill="1" applyBorder="1" applyAlignment="1">
      <alignment horizontal="center" vertical="center"/>
    </xf>
    <xf numFmtId="0" fontId="25" fillId="7" borderId="3" xfId="0" applyFont="1" applyFill="1" applyBorder="1" applyAlignment="1">
      <alignment horizontal="center" vertical="center"/>
    </xf>
  </cellXfs>
  <cellStyles count="2">
    <cellStyle name="Lien hypertexte" xfId="1" builtinId="8"/>
    <cellStyle name="Normal" xfId="0" builtinId="0"/>
  </cellStyles>
  <dxfs count="0"/>
  <tableStyles count="0" defaultTableStyle="TableStyleMedium2" defaultPivotStyle="PivotStyleLight16"/>
  <colors>
    <mruColors>
      <color rgb="FFFF0000"/>
      <color rgb="FFFFFF01"/>
      <color rgb="FFADE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r>
              <a:rPr lang="fr-FR" sz="1200"/>
              <a:t>Score environnemental des parois en milli-points / paroi</a:t>
            </a:r>
          </a:p>
        </c:rich>
      </c:tx>
      <c:layout/>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0"/>
          <c:spPr>
            <a:solidFill>
              <a:schemeClr val="accent6"/>
            </a:solidFill>
            <a:ln>
              <a:noFill/>
            </a:ln>
            <a:effectLst/>
          </c:spPr>
          <c:invertIfNegative val="0"/>
          <c:cat>
            <c:numRef>
              <c:f>scenario1!$B$13:$B$25</c:f>
              <c:numCache>
                <c:formatCode>General</c:formatCode>
                <c:ptCount val="13"/>
              </c:numCache>
            </c:numRef>
          </c:cat>
          <c:val>
            <c:numRef>
              <c:f>scenario1!$G$13:$G$25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2BB-774A-A1DE-843E61D53EF0}"/>
            </c:ext>
          </c:extLst>
        </c:ser>
        <c:dLbls>
          <c:showLegendKey val="0"/>
          <c:showVal val="0"/>
          <c:showCatName val="0"/>
          <c:showSerName val="0"/>
          <c:showPercent val="0"/>
          <c:showBubbleSize val="0"/>
        </c:dLbls>
        <c:gapWidth val="219"/>
        <c:overlap val="-27"/>
        <c:axId val="1573951104"/>
        <c:axId val="1591714864"/>
      </c:barChart>
      <c:catAx>
        <c:axId val="15739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91714864"/>
        <c:crosses val="autoZero"/>
        <c:auto val="1"/>
        <c:lblAlgn val="ctr"/>
        <c:lblOffset val="100"/>
        <c:noMultiLvlLbl val="0"/>
      </c:catAx>
      <c:valAx>
        <c:axId val="1591714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7395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r>
              <a:rPr lang="fr-FR" sz="1200"/>
              <a:t>Score environnemental des usages d'énergie en milli-points / poste</a:t>
            </a:r>
          </a:p>
        </c:rich>
      </c:tx>
      <c:layout/>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0"/>
          <c:spPr>
            <a:solidFill>
              <a:schemeClr val="accent6"/>
            </a:solidFill>
            <a:ln>
              <a:noFill/>
            </a:ln>
            <a:effectLst/>
          </c:spPr>
          <c:invertIfNegative val="0"/>
          <c:cat>
            <c:strRef>
              <c:f>scenario1!$B$35:$B$39</c:f>
              <c:strCache>
                <c:ptCount val="5"/>
                <c:pt idx="0">
                  <c:v>chauffage</c:v>
                </c:pt>
                <c:pt idx="1">
                  <c:v>refroidissement</c:v>
                </c:pt>
                <c:pt idx="2">
                  <c:v>eau chaude</c:v>
                </c:pt>
                <c:pt idx="3">
                  <c:v>auxilliaires</c:v>
                </c:pt>
                <c:pt idx="4">
                  <c:v>éclairage</c:v>
                </c:pt>
              </c:strCache>
            </c:strRef>
          </c:cat>
          <c:val>
            <c:numRef>
              <c:f>scenario1!$G$35:$G$39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6A1-1840-9078-72C5001EF029}"/>
            </c:ext>
          </c:extLst>
        </c:ser>
        <c:dLbls>
          <c:showLegendKey val="0"/>
          <c:showVal val="0"/>
          <c:showCatName val="0"/>
          <c:showSerName val="0"/>
          <c:showPercent val="0"/>
          <c:showBubbleSize val="0"/>
        </c:dLbls>
        <c:gapWidth val="219"/>
        <c:overlap val="-27"/>
        <c:axId val="1573951104"/>
        <c:axId val="1591714864"/>
      </c:barChart>
      <c:catAx>
        <c:axId val="15739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91714864"/>
        <c:crosses val="autoZero"/>
        <c:auto val="1"/>
        <c:lblAlgn val="ctr"/>
        <c:lblOffset val="100"/>
        <c:noMultiLvlLbl val="0"/>
      </c:catAx>
      <c:valAx>
        <c:axId val="1591714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7395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r>
              <a:rPr lang="fr-FR" sz="1200"/>
              <a:t>Score environnemental des parois en milli-points / paroi</a:t>
            </a:r>
          </a:p>
        </c:rich>
      </c:tx>
      <c:layout/>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0"/>
          <c:spPr>
            <a:solidFill>
              <a:schemeClr val="accent6"/>
            </a:solidFill>
            <a:ln>
              <a:noFill/>
            </a:ln>
            <a:effectLst/>
          </c:spPr>
          <c:invertIfNegative val="0"/>
          <c:cat>
            <c:numRef>
              <c:f>scenario2!$B$13:$B$25</c:f>
              <c:numCache>
                <c:formatCode>General</c:formatCode>
                <c:ptCount val="13"/>
              </c:numCache>
            </c:numRef>
          </c:cat>
          <c:val>
            <c:numRef>
              <c:f>scenario2!$G$13:$G$25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821-3141-926E-33C86E85D117}"/>
            </c:ext>
          </c:extLst>
        </c:ser>
        <c:dLbls>
          <c:showLegendKey val="0"/>
          <c:showVal val="0"/>
          <c:showCatName val="0"/>
          <c:showSerName val="0"/>
          <c:showPercent val="0"/>
          <c:showBubbleSize val="0"/>
        </c:dLbls>
        <c:gapWidth val="219"/>
        <c:overlap val="-27"/>
        <c:axId val="1573951104"/>
        <c:axId val="1591714864"/>
      </c:barChart>
      <c:catAx>
        <c:axId val="15739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91714864"/>
        <c:crosses val="autoZero"/>
        <c:auto val="1"/>
        <c:lblAlgn val="ctr"/>
        <c:lblOffset val="100"/>
        <c:noMultiLvlLbl val="0"/>
      </c:catAx>
      <c:valAx>
        <c:axId val="1591714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7395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r>
              <a:rPr lang="fr-FR" sz="1200"/>
              <a:t>Score environnemental des usages d'énergie en milli-points / poste</a:t>
            </a:r>
          </a:p>
        </c:rich>
      </c:tx>
      <c:layout/>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0"/>
          <c:spPr>
            <a:solidFill>
              <a:schemeClr val="accent6"/>
            </a:solidFill>
            <a:ln>
              <a:noFill/>
            </a:ln>
            <a:effectLst/>
          </c:spPr>
          <c:invertIfNegative val="0"/>
          <c:cat>
            <c:strRef>
              <c:f>scenario2!$B$35:$B$39</c:f>
              <c:strCache>
                <c:ptCount val="5"/>
                <c:pt idx="0">
                  <c:v>chauffage</c:v>
                </c:pt>
                <c:pt idx="1">
                  <c:v>refroidissement</c:v>
                </c:pt>
                <c:pt idx="2">
                  <c:v>eau chaude</c:v>
                </c:pt>
                <c:pt idx="3">
                  <c:v>auxilliaires</c:v>
                </c:pt>
                <c:pt idx="4">
                  <c:v>éclairage</c:v>
                </c:pt>
              </c:strCache>
            </c:strRef>
          </c:cat>
          <c:val>
            <c:numRef>
              <c:f>scenario2!$G$35:$G$39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38F3-314B-B734-B0E4CF9CA71B}"/>
            </c:ext>
          </c:extLst>
        </c:ser>
        <c:dLbls>
          <c:showLegendKey val="0"/>
          <c:showVal val="0"/>
          <c:showCatName val="0"/>
          <c:showSerName val="0"/>
          <c:showPercent val="0"/>
          <c:showBubbleSize val="0"/>
        </c:dLbls>
        <c:gapWidth val="219"/>
        <c:overlap val="-27"/>
        <c:axId val="1573951104"/>
        <c:axId val="1591714864"/>
      </c:barChart>
      <c:catAx>
        <c:axId val="15739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91714864"/>
        <c:crosses val="autoZero"/>
        <c:auto val="1"/>
        <c:lblAlgn val="ctr"/>
        <c:lblOffset val="100"/>
        <c:noMultiLvlLbl val="0"/>
      </c:catAx>
      <c:valAx>
        <c:axId val="1591714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7395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r>
              <a:rPr lang="fr-FR" sz="1200"/>
              <a:t>Score environnemental des parois en milli-points / paroi</a:t>
            </a:r>
          </a:p>
        </c:rich>
      </c:tx>
      <c:layout/>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0"/>
          <c:spPr>
            <a:solidFill>
              <a:schemeClr val="accent6"/>
            </a:solidFill>
            <a:ln>
              <a:noFill/>
            </a:ln>
            <a:effectLst/>
          </c:spPr>
          <c:invertIfNegative val="0"/>
          <c:cat>
            <c:numRef>
              <c:f>scenario3!$B$13:$B$25</c:f>
              <c:numCache>
                <c:formatCode>General</c:formatCode>
                <c:ptCount val="13"/>
              </c:numCache>
            </c:numRef>
          </c:cat>
          <c:val>
            <c:numRef>
              <c:f>scenario3!$G$13:$G$25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05B-BE45-A1B3-3CE888ABDBF0}"/>
            </c:ext>
          </c:extLst>
        </c:ser>
        <c:dLbls>
          <c:showLegendKey val="0"/>
          <c:showVal val="0"/>
          <c:showCatName val="0"/>
          <c:showSerName val="0"/>
          <c:showPercent val="0"/>
          <c:showBubbleSize val="0"/>
        </c:dLbls>
        <c:gapWidth val="219"/>
        <c:overlap val="-27"/>
        <c:axId val="1573951104"/>
        <c:axId val="1591714864"/>
      </c:barChart>
      <c:catAx>
        <c:axId val="15739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91714864"/>
        <c:crosses val="autoZero"/>
        <c:auto val="1"/>
        <c:lblAlgn val="ctr"/>
        <c:lblOffset val="100"/>
        <c:noMultiLvlLbl val="0"/>
      </c:catAx>
      <c:valAx>
        <c:axId val="1591714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7395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r>
              <a:rPr lang="fr-FR" sz="1200"/>
              <a:t>Score environnemental des usages d'énergie en milli-points / poste</a:t>
            </a:r>
          </a:p>
        </c:rich>
      </c:tx>
      <c:layout/>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0"/>
          <c:spPr>
            <a:solidFill>
              <a:schemeClr val="accent6"/>
            </a:solidFill>
            <a:ln>
              <a:noFill/>
            </a:ln>
            <a:effectLst/>
          </c:spPr>
          <c:invertIfNegative val="0"/>
          <c:cat>
            <c:strRef>
              <c:f>scenario3!$B$35:$B$39</c:f>
              <c:strCache>
                <c:ptCount val="5"/>
                <c:pt idx="0">
                  <c:v>chauffage</c:v>
                </c:pt>
                <c:pt idx="1">
                  <c:v>refroidissement</c:v>
                </c:pt>
                <c:pt idx="2">
                  <c:v>eau chaude</c:v>
                </c:pt>
                <c:pt idx="3">
                  <c:v>auxilliaires</c:v>
                </c:pt>
                <c:pt idx="4">
                  <c:v>éclairage</c:v>
                </c:pt>
              </c:strCache>
            </c:strRef>
          </c:cat>
          <c:val>
            <c:numRef>
              <c:f>scenario3!$G$35:$G$39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5B63-464F-A534-CEE35D30C031}"/>
            </c:ext>
          </c:extLst>
        </c:ser>
        <c:dLbls>
          <c:showLegendKey val="0"/>
          <c:showVal val="0"/>
          <c:showCatName val="0"/>
          <c:showSerName val="0"/>
          <c:showPercent val="0"/>
          <c:showBubbleSize val="0"/>
        </c:dLbls>
        <c:gapWidth val="219"/>
        <c:overlap val="-27"/>
        <c:axId val="1573951104"/>
        <c:axId val="1591714864"/>
      </c:barChart>
      <c:catAx>
        <c:axId val="15739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91714864"/>
        <c:crosses val="autoZero"/>
        <c:auto val="1"/>
        <c:lblAlgn val="ctr"/>
        <c:lblOffset val="100"/>
        <c:noMultiLvlLbl val="0"/>
      </c:catAx>
      <c:valAx>
        <c:axId val="1591714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57395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fr-FR"/>
              <a:t>Comparaison</a:t>
            </a:r>
            <a:r>
              <a:rPr lang="fr-FR" baseline="0"/>
              <a:t> des scénarios de rénovation, en millipoints</a:t>
            </a:r>
            <a:endParaRPr lang="fr-FR"/>
          </a:p>
        </c:rich>
      </c:tx>
      <c:layout/>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comparaison!$B$5</c:f>
              <c:strCache>
                <c:ptCount val="1"/>
                <c:pt idx="0">
                  <c:v>matériaux</c:v>
                </c:pt>
              </c:strCache>
            </c:strRef>
          </c:tx>
          <c:spPr>
            <a:solidFill>
              <a:schemeClr val="accent6"/>
            </a:solidFill>
            <a:ln>
              <a:noFill/>
            </a:ln>
            <a:effectLst/>
          </c:spPr>
          <c:invertIfNegative val="0"/>
          <c:cat>
            <c:strRef>
              <c:f>comparaison!$B$4</c:f>
              <c:strCache>
                <c:ptCount val="1"/>
                <c:pt idx="0">
                  <c:v>milli-points</c:v>
                </c:pt>
              </c:strCache>
            </c:strRef>
          </c:cat>
          <c:val>
            <c:numRef>
              <c:f>comparaison!$C$5:$E$5</c:f>
              <c:numCache>
                <c:formatCode>0</c:formatCode>
                <c:ptCount val="3"/>
                <c:pt idx="0">
                  <c:v>0</c:v>
                </c:pt>
                <c:pt idx="1">
                  <c:v>0</c:v>
                </c:pt>
                <c:pt idx="2">
                  <c:v>0</c:v>
                </c:pt>
              </c:numCache>
            </c:numRef>
          </c:val>
          <c:extLst>
            <c:ext xmlns:c16="http://schemas.microsoft.com/office/drawing/2014/chart" uri="{C3380CC4-5D6E-409C-BE32-E72D297353CC}">
              <c16:uniqueId val="{00000000-C16F-444C-989E-DD7C485B3B19}"/>
            </c:ext>
          </c:extLst>
        </c:ser>
        <c:ser>
          <c:idx val="1"/>
          <c:order val="1"/>
          <c:tx>
            <c:strRef>
              <c:f>comparaison!$B$6</c:f>
              <c:strCache>
                <c:ptCount val="1"/>
                <c:pt idx="0">
                  <c:v>chauffage</c:v>
                </c:pt>
              </c:strCache>
            </c:strRef>
          </c:tx>
          <c:spPr>
            <a:solidFill>
              <a:srgbClr val="C00000"/>
            </a:solidFill>
            <a:ln>
              <a:noFill/>
            </a:ln>
            <a:effectLst/>
          </c:spPr>
          <c:invertIfNegative val="0"/>
          <c:cat>
            <c:strRef>
              <c:f>comparaison!$B$4</c:f>
              <c:strCache>
                <c:ptCount val="1"/>
                <c:pt idx="0">
                  <c:v>milli-points</c:v>
                </c:pt>
              </c:strCache>
            </c:strRef>
          </c:cat>
          <c:val>
            <c:numRef>
              <c:f>comparaison!$C$6:$E$6</c:f>
              <c:numCache>
                <c:formatCode>0</c:formatCode>
                <c:ptCount val="3"/>
                <c:pt idx="0">
                  <c:v>0</c:v>
                </c:pt>
                <c:pt idx="1">
                  <c:v>0</c:v>
                </c:pt>
                <c:pt idx="2">
                  <c:v>0</c:v>
                </c:pt>
              </c:numCache>
            </c:numRef>
          </c:val>
          <c:extLst>
            <c:ext xmlns:c16="http://schemas.microsoft.com/office/drawing/2014/chart" uri="{C3380CC4-5D6E-409C-BE32-E72D297353CC}">
              <c16:uniqueId val="{00000001-C16F-444C-989E-DD7C485B3B19}"/>
            </c:ext>
          </c:extLst>
        </c:ser>
        <c:ser>
          <c:idx val="2"/>
          <c:order val="2"/>
          <c:tx>
            <c:strRef>
              <c:f>comparaison!$B$8</c:f>
              <c:strCache>
                <c:ptCount val="1"/>
                <c:pt idx="0">
                  <c:v>refroidissement</c:v>
                </c:pt>
              </c:strCache>
            </c:strRef>
          </c:tx>
          <c:spPr>
            <a:solidFill>
              <a:schemeClr val="accent1"/>
            </a:solidFill>
            <a:ln>
              <a:noFill/>
            </a:ln>
            <a:effectLst/>
          </c:spPr>
          <c:invertIfNegative val="0"/>
          <c:cat>
            <c:strRef>
              <c:f>comparaison!$B$4</c:f>
              <c:strCache>
                <c:ptCount val="1"/>
                <c:pt idx="0">
                  <c:v>milli-points</c:v>
                </c:pt>
              </c:strCache>
            </c:strRef>
          </c:cat>
          <c:val>
            <c:numRef>
              <c:f>comparaison!$C$8:$E$8</c:f>
              <c:numCache>
                <c:formatCode>0</c:formatCode>
                <c:ptCount val="3"/>
                <c:pt idx="0">
                  <c:v>0</c:v>
                </c:pt>
                <c:pt idx="1">
                  <c:v>0</c:v>
                </c:pt>
                <c:pt idx="2">
                  <c:v>0</c:v>
                </c:pt>
              </c:numCache>
            </c:numRef>
          </c:val>
          <c:extLst>
            <c:ext xmlns:c16="http://schemas.microsoft.com/office/drawing/2014/chart" uri="{C3380CC4-5D6E-409C-BE32-E72D297353CC}">
              <c16:uniqueId val="{00000002-C16F-444C-989E-DD7C485B3B19}"/>
            </c:ext>
          </c:extLst>
        </c:ser>
        <c:ser>
          <c:idx val="5"/>
          <c:order val="3"/>
          <c:tx>
            <c:strRef>
              <c:f>comparaison!$B$7</c:f>
              <c:strCache>
                <c:ptCount val="1"/>
                <c:pt idx="0">
                  <c:v>eau chaude</c:v>
                </c:pt>
              </c:strCache>
            </c:strRef>
          </c:tx>
          <c:spPr>
            <a:solidFill>
              <a:schemeClr val="accent2"/>
            </a:solidFill>
            <a:ln>
              <a:noFill/>
            </a:ln>
            <a:effectLst/>
          </c:spPr>
          <c:invertIfNegative val="0"/>
          <c:cat>
            <c:strRef>
              <c:f>comparaison!$B$4</c:f>
              <c:strCache>
                <c:ptCount val="1"/>
                <c:pt idx="0">
                  <c:v>milli-points</c:v>
                </c:pt>
              </c:strCache>
            </c:strRef>
          </c:cat>
          <c:val>
            <c:numRef>
              <c:f>comparaison!$C$7:$E$7</c:f>
              <c:numCache>
                <c:formatCode>0</c:formatCode>
                <c:ptCount val="3"/>
                <c:pt idx="0">
                  <c:v>0</c:v>
                </c:pt>
                <c:pt idx="1">
                  <c:v>0</c:v>
                </c:pt>
                <c:pt idx="2">
                  <c:v>0</c:v>
                </c:pt>
              </c:numCache>
            </c:numRef>
          </c:val>
          <c:extLst>
            <c:ext xmlns:c16="http://schemas.microsoft.com/office/drawing/2014/chart" uri="{C3380CC4-5D6E-409C-BE32-E72D297353CC}">
              <c16:uniqueId val="{00000003-C16F-444C-989E-DD7C485B3B19}"/>
            </c:ext>
          </c:extLst>
        </c:ser>
        <c:ser>
          <c:idx val="3"/>
          <c:order val="4"/>
          <c:tx>
            <c:strRef>
              <c:f>comparaison!$B$9</c:f>
              <c:strCache>
                <c:ptCount val="1"/>
                <c:pt idx="0">
                  <c:v>auxilliaires</c:v>
                </c:pt>
              </c:strCache>
            </c:strRef>
          </c:tx>
          <c:spPr>
            <a:solidFill>
              <a:srgbClr val="00B0F0"/>
            </a:solidFill>
            <a:ln>
              <a:noFill/>
            </a:ln>
            <a:effectLst/>
          </c:spPr>
          <c:invertIfNegative val="0"/>
          <c:cat>
            <c:strRef>
              <c:f>comparaison!$B$4</c:f>
              <c:strCache>
                <c:ptCount val="1"/>
                <c:pt idx="0">
                  <c:v>milli-points</c:v>
                </c:pt>
              </c:strCache>
            </c:strRef>
          </c:cat>
          <c:val>
            <c:numRef>
              <c:f>comparaison!$C$9:$E$9</c:f>
              <c:numCache>
                <c:formatCode>0</c:formatCode>
                <c:ptCount val="3"/>
                <c:pt idx="0">
                  <c:v>0</c:v>
                </c:pt>
                <c:pt idx="1">
                  <c:v>0</c:v>
                </c:pt>
                <c:pt idx="2">
                  <c:v>0</c:v>
                </c:pt>
              </c:numCache>
            </c:numRef>
          </c:val>
          <c:extLst>
            <c:ext xmlns:c16="http://schemas.microsoft.com/office/drawing/2014/chart" uri="{C3380CC4-5D6E-409C-BE32-E72D297353CC}">
              <c16:uniqueId val="{00000004-C16F-444C-989E-DD7C485B3B19}"/>
            </c:ext>
          </c:extLst>
        </c:ser>
        <c:ser>
          <c:idx val="4"/>
          <c:order val="5"/>
          <c:tx>
            <c:strRef>
              <c:f>comparaison!$B$10</c:f>
              <c:strCache>
                <c:ptCount val="1"/>
                <c:pt idx="0">
                  <c:v>éclairage</c:v>
                </c:pt>
              </c:strCache>
            </c:strRef>
          </c:tx>
          <c:spPr>
            <a:solidFill>
              <a:schemeClr val="accent4">
                <a:lumMod val="60000"/>
                <a:lumOff val="40000"/>
              </a:schemeClr>
            </a:solidFill>
            <a:ln>
              <a:noFill/>
            </a:ln>
            <a:effectLst/>
          </c:spPr>
          <c:invertIfNegative val="0"/>
          <c:cat>
            <c:strRef>
              <c:f>comparaison!$B$4</c:f>
              <c:strCache>
                <c:ptCount val="1"/>
                <c:pt idx="0">
                  <c:v>milli-points</c:v>
                </c:pt>
              </c:strCache>
            </c:strRef>
          </c:cat>
          <c:val>
            <c:numRef>
              <c:f>comparaison!$C$10:$E$10</c:f>
              <c:numCache>
                <c:formatCode>0</c:formatCode>
                <c:ptCount val="3"/>
                <c:pt idx="0">
                  <c:v>0</c:v>
                </c:pt>
                <c:pt idx="1">
                  <c:v>0</c:v>
                </c:pt>
                <c:pt idx="2">
                  <c:v>0</c:v>
                </c:pt>
              </c:numCache>
            </c:numRef>
          </c:val>
          <c:extLst>
            <c:ext xmlns:c16="http://schemas.microsoft.com/office/drawing/2014/chart" uri="{C3380CC4-5D6E-409C-BE32-E72D297353CC}">
              <c16:uniqueId val="{00000005-C16F-444C-989E-DD7C485B3B19}"/>
            </c:ext>
          </c:extLst>
        </c:ser>
        <c:dLbls>
          <c:showLegendKey val="0"/>
          <c:showVal val="0"/>
          <c:showCatName val="0"/>
          <c:showSerName val="0"/>
          <c:showPercent val="0"/>
          <c:showBubbleSize val="0"/>
        </c:dLbls>
        <c:gapWidth val="150"/>
        <c:overlap val="100"/>
        <c:axId val="627927360"/>
        <c:axId val="627929008"/>
      </c:barChart>
      <c:catAx>
        <c:axId val="62792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627929008"/>
        <c:crosses val="autoZero"/>
        <c:auto val="1"/>
        <c:lblAlgn val="ctr"/>
        <c:lblOffset val="100"/>
        <c:noMultiLvlLbl val="0"/>
      </c:catAx>
      <c:valAx>
        <c:axId val="627929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6279273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1555750</xdr:colOff>
      <xdr:row>1</xdr:row>
      <xdr:rowOff>2540</xdr:rowOff>
    </xdr:to>
    <xdr:pic>
      <xdr:nvPicPr>
        <xdr:cNvPr id="2" name="Picture 1" descr="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14300" y="0"/>
          <a:ext cx="1555750" cy="764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43051</xdr:colOff>
      <xdr:row>1</xdr:row>
      <xdr:rowOff>161440</xdr:rowOff>
    </xdr:from>
    <xdr:to>
      <xdr:col>8</xdr:col>
      <xdr:colOff>495085</xdr:colOff>
      <xdr:row>1</xdr:row>
      <xdr:rowOff>161440</xdr:rowOff>
    </xdr:to>
    <xdr:cxnSp macro="">
      <xdr:nvCxnSpPr>
        <xdr:cNvPr id="5" name="Connecteur droit avec flèche 4">
          <a:extLst>
            <a:ext uri="{FF2B5EF4-FFF2-40B4-BE49-F238E27FC236}">
              <a16:creationId xmlns:a16="http://schemas.microsoft.com/office/drawing/2014/main" id="{00000000-0008-0000-0100-000005000000}"/>
            </a:ext>
          </a:extLst>
        </xdr:cNvPr>
        <xdr:cNvCxnSpPr/>
      </xdr:nvCxnSpPr>
      <xdr:spPr>
        <a:xfrm flipH="1">
          <a:off x="6057900" y="923290"/>
          <a:ext cx="452120" cy="0"/>
        </a:xfrm>
        <a:prstGeom prst="straightConnector1">
          <a:avLst/>
        </a:prstGeom>
        <a:ln w="5715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32289</xdr:colOff>
      <xdr:row>12</xdr:row>
      <xdr:rowOff>107627</xdr:rowOff>
    </xdr:from>
    <xdr:to>
      <xdr:col>8</xdr:col>
      <xdr:colOff>484323</xdr:colOff>
      <xdr:row>12</xdr:row>
      <xdr:rowOff>107627</xdr:rowOff>
    </xdr:to>
    <xdr:cxnSp macro="">
      <xdr:nvCxnSpPr>
        <xdr:cNvPr id="6" name="Connecteur droit avec flèche 5">
          <a:extLst>
            <a:ext uri="{FF2B5EF4-FFF2-40B4-BE49-F238E27FC236}">
              <a16:creationId xmlns:a16="http://schemas.microsoft.com/office/drawing/2014/main" id="{00000000-0008-0000-0100-000006000000}"/>
            </a:ext>
          </a:extLst>
        </xdr:cNvPr>
        <xdr:cNvCxnSpPr/>
      </xdr:nvCxnSpPr>
      <xdr:spPr>
        <a:xfrm flipH="1">
          <a:off x="6047105" y="3348990"/>
          <a:ext cx="452120" cy="0"/>
        </a:xfrm>
        <a:prstGeom prst="straightConnector1">
          <a:avLst/>
        </a:prstGeom>
        <a:ln w="5715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xdr:col>
      <xdr:colOff>32289</xdr:colOff>
      <xdr:row>16</xdr:row>
      <xdr:rowOff>140794</xdr:rowOff>
    </xdr:from>
    <xdr:to>
      <xdr:col>18</xdr:col>
      <xdr:colOff>140345</xdr:colOff>
      <xdr:row>30</xdr:row>
      <xdr:rowOff>94370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6648989" y="4255594"/>
          <a:ext cx="7943956" cy="2988876"/>
        </a:xfrm>
        <a:prstGeom prst="rect">
          <a:avLst/>
        </a:prstGeom>
      </xdr:spPr>
    </xdr:pic>
    <xdr:clientData/>
  </xdr:twoCellAnchor>
  <xdr:twoCellAnchor>
    <xdr:from>
      <xdr:col>10</xdr:col>
      <xdr:colOff>46606</xdr:colOff>
      <xdr:row>27</xdr:row>
      <xdr:rowOff>18057</xdr:rowOff>
    </xdr:from>
    <xdr:to>
      <xdr:col>10</xdr:col>
      <xdr:colOff>803945</xdr:colOff>
      <xdr:row>28</xdr:row>
      <xdr:rowOff>174652</xdr:rowOff>
    </xdr:to>
    <xdr:sp macro="" textlink="">
      <xdr:nvSpPr>
        <xdr:cNvPr id="8" name="Ellipse 7">
          <a:extLst>
            <a:ext uri="{FF2B5EF4-FFF2-40B4-BE49-F238E27FC236}">
              <a16:creationId xmlns:a16="http://schemas.microsoft.com/office/drawing/2014/main" id="{00000000-0008-0000-0100-000008000000}"/>
            </a:ext>
          </a:extLst>
        </xdr:cNvPr>
        <xdr:cNvSpPr/>
      </xdr:nvSpPr>
      <xdr:spPr>
        <a:xfrm>
          <a:off x="7793606" y="6558557"/>
          <a:ext cx="757339" cy="359795"/>
        </a:xfrm>
        <a:prstGeom prst="ellipse">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13</xdr:col>
      <xdr:colOff>583501</xdr:colOff>
      <xdr:row>21</xdr:row>
      <xdr:rowOff>171389</xdr:rowOff>
    </xdr:from>
    <xdr:to>
      <xdr:col>16</xdr:col>
      <xdr:colOff>582569</xdr:colOff>
      <xdr:row>24</xdr:row>
      <xdr:rowOff>72120</xdr:rowOff>
    </xdr:to>
    <xdr:sp macro="" textlink="">
      <xdr:nvSpPr>
        <xdr:cNvPr id="9" name="Ellipse 8">
          <a:extLst>
            <a:ext uri="{FF2B5EF4-FFF2-40B4-BE49-F238E27FC236}">
              <a16:creationId xmlns:a16="http://schemas.microsoft.com/office/drawing/2014/main" id="{00000000-0008-0000-0100-000009000000}"/>
            </a:ext>
          </a:extLst>
        </xdr:cNvPr>
        <xdr:cNvSpPr/>
      </xdr:nvSpPr>
      <xdr:spPr>
        <a:xfrm>
          <a:off x="10845101" y="5492689"/>
          <a:ext cx="2513668" cy="510331"/>
        </a:xfrm>
        <a:prstGeom prst="ellipse">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61516</xdr:colOff>
      <xdr:row>34</xdr:row>
      <xdr:rowOff>119377</xdr:rowOff>
    </xdr:from>
    <xdr:to>
      <xdr:col>8</xdr:col>
      <xdr:colOff>513550</xdr:colOff>
      <xdr:row>34</xdr:row>
      <xdr:rowOff>119377</xdr:rowOff>
    </xdr:to>
    <xdr:cxnSp macro="">
      <xdr:nvCxnSpPr>
        <xdr:cNvPr id="10" name="Connecteur droit avec flèche 9">
          <a:extLst>
            <a:ext uri="{FF2B5EF4-FFF2-40B4-BE49-F238E27FC236}">
              <a16:creationId xmlns:a16="http://schemas.microsoft.com/office/drawing/2014/main" id="{00000000-0008-0000-0100-00000A000000}"/>
            </a:ext>
          </a:extLst>
        </xdr:cNvPr>
        <xdr:cNvCxnSpPr/>
      </xdr:nvCxnSpPr>
      <xdr:spPr>
        <a:xfrm flipH="1">
          <a:off x="6076315" y="7999095"/>
          <a:ext cx="452120" cy="0"/>
        </a:xfrm>
        <a:prstGeom prst="straightConnector1">
          <a:avLst/>
        </a:prstGeom>
        <a:ln w="5715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xdr:col>
      <xdr:colOff>25750</xdr:colOff>
      <xdr:row>39</xdr:row>
      <xdr:rowOff>58251</xdr:rowOff>
    </xdr:from>
    <xdr:to>
      <xdr:col>18</xdr:col>
      <xdr:colOff>330083</xdr:colOff>
      <xdr:row>53</xdr:row>
      <xdr:rowOff>8616</xdr:rowOff>
    </xdr:to>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6637655" y="8938260"/>
          <a:ext cx="8140065" cy="2750820"/>
        </a:xfrm>
        <a:prstGeom prst="rect">
          <a:avLst/>
        </a:prstGeom>
      </xdr:spPr>
    </xdr:pic>
    <xdr:clientData/>
  </xdr:twoCellAnchor>
  <xdr:twoCellAnchor>
    <xdr:from>
      <xdr:col>16</xdr:col>
      <xdr:colOff>385428</xdr:colOff>
      <xdr:row>41</xdr:row>
      <xdr:rowOff>140743</xdr:rowOff>
    </xdr:from>
    <xdr:to>
      <xdr:col>18</xdr:col>
      <xdr:colOff>535963</xdr:colOff>
      <xdr:row>50</xdr:row>
      <xdr:rowOff>69904</xdr:rowOff>
    </xdr:to>
    <xdr:sp macro="" textlink="">
      <xdr:nvSpPr>
        <xdr:cNvPr id="12" name="Ellipse 11">
          <a:extLst>
            <a:ext uri="{FF2B5EF4-FFF2-40B4-BE49-F238E27FC236}">
              <a16:creationId xmlns:a16="http://schemas.microsoft.com/office/drawing/2014/main" id="{00000000-0008-0000-0100-00000C000000}"/>
            </a:ext>
          </a:extLst>
        </xdr:cNvPr>
        <xdr:cNvSpPr/>
      </xdr:nvSpPr>
      <xdr:spPr>
        <a:xfrm>
          <a:off x="13156565" y="9420860"/>
          <a:ext cx="1827530" cy="1729740"/>
        </a:xfrm>
        <a:prstGeom prst="ellipse">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0</xdr:colOff>
      <xdr:row>0</xdr:row>
      <xdr:rowOff>0</xdr:rowOff>
    </xdr:from>
    <xdr:to>
      <xdr:col>1</xdr:col>
      <xdr:colOff>1555750</xdr:colOff>
      <xdr:row>1</xdr:row>
      <xdr:rowOff>2540</xdr:rowOff>
    </xdr:to>
    <xdr:pic>
      <xdr:nvPicPr>
        <xdr:cNvPr id="2" name="Picture 1" descr="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177800" y="0"/>
          <a:ext cx="1555750" cy="7645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420823</xdr:colOff>
      <xdr:row>12</xdr:row>
      <xdr:rowOff>129798</xdr:rowOff>
    </xdr:from>
    <xdr:to>
      <xdr:col>13</xdr:col>
      <xdr:colOff>784602</xdr:colOff>
      <xdr:row>24</xdr:row>
      <xdr:rowOff>171558</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419746</xdr:colOff>
      <xdr:row>25</xdr:row>
      <xdr:rowOff>75341</xdr:rowOff>
    </xdr:from>
    <xdr:to>
      <xdr:col>13</xdr:col>
      <xdr:colOff>783525</xdr:colOff>
      <xdr:row>39</xdr:row>
      <xdr:rowOff>160150</xdr:rowOff>
    </xdr:to>
    <xdr:graphicFrame macro="">
      <xdr:nvGraphicFramePr>
        <xdr:cNvPr id="4" name="Graphique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xdr:col>
      <xdr:colOff>1555750</xdr:colOff>
      <xdr:row>1</xdr:row>
      <xdr:rowOff>2540</xdr:rowOff>
    </xdr:to>
    <xdr:pic>
      <xdr:nvPicPr>
        <xdr:cNvPr id="5" name="Picture 4" descr="logo">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177800" y="0"/>
          <a:ext cx="1555750" cy="764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420823</xdr:colOff>
      <xdr:row>12</xdr:row>
      <xdr:rowOff>129798</xdr:rowOff>
    </xdr:from>
    <xdr:to>
      <xdr:col>13</xdr:col>
      <xdr:colOff>784602</xdr:colOff>
      <xdr:row>24</xdr:row>
      <xdr:rowOff>171558</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441271</xdr:colOff>
      <xdr:row>25</xdr:row>
      <xdr:rowOff>32289</xdr:rowOff>
    </xdr:from>
    <xdr:to>
      <xdr:col>13</xdr:col>
      <xdr:colOff>805050</xdr:colOff>
      <xdr:row>39</xdr:row>
      <xdr:rowOff>117098</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xdr:col>
      <xdr:colOff>1555750</xdr:colOff>
      <xdr:row>1</xdr:row>
      <xdr:rowOff>2540</xdr:rowOff>
    </xdr:to>
    <xdr:pic>
      <xdr:nvPicPr>
        <xdr:cNvPr id="4" name="Picture 3" descr="logo">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77800" y="0"/>
          <a:ext cx="1555750" cy="764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420823</xdr:colOff>
      <xdr:row>12</xdr:row>
      <xdr:rowOff>129798</xdr:rowOff>
    </xdr:from>
    <xdr:to>
      <xdr:col>13</xdr:col>
      <xdr:colOff>784602</xdr:colOff>
      <xdr:row>24</xdr:row>
      <xdr:rowOff>171558</xdr:rowOff>
    </xdr:to>
    <xdr:graphicFrame macro="">
      <xdr:nvGraphicFramePr>
        <xdr:cNvPr id="2" name="Graphique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408983</xdr:colOff>
      <xdr:row>25</xdr:row>
      <xdr:rowOff>53814</xdr:rowOff>
    </xdr:from>
    <xdr:to>
      <xdr:col>13</xdr:col>
      <xdr:colOff>772762</xdr:colOff>
      <xdr:row>39</xdr:row>
      <xdr:rowOff>138623</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xdr:col>
      <xdr:colOff>1555750</xdr:colOff>
      <xdr:row>0</xdr:row>
      <xdr:rowOff>764540</xdr:rowOff>
    </xdr:to>
    <xdr:pic>
      <xdr:nvPicPr>
        <xdr:cNvPr id="4" name="Picture 3" descr="logo">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77800" y="0"/>
          <a:ext cx="1555750" cy="764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11</xdr:row>
      <xdr:rowOff>146050</xdr:rowOff>
    </xdr:from>
    <xdr:to>
      <xdr:col>4</xdr:col>
      <xdr:colOff>1117600</xdr:colOff>
      <xdr:row>25</xdr:row>
      <xdr:rowOff>44450</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2</xdr:col>
      <xdr:colOff>476250</xdr:colOff>
      <xdr:row>1</xdr:row>
      <xdr:rowOff>2540</xdr:rowOff>
    </xdr:to>
    <xdr:pic>
      <xdr:nvPicPr>
        <xdr:cNvPr id="3" name="Picture 2" descr="logo">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66700" y="0"/>
          <a:ext cx="1555750" cy="76454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4"/>
  <sheetViews>
    <sheetView tabSelected="1" workbookViewId="0">
      <selection activeCell="B15" sqref="B15"/>
    </sheetView>
  </sheetViews>
  <sheetFormatPr baseColWidth="10" defaultColWidth="11" defaultRowHeight="15.75"/>
  <cols>
    <col min="1" max="1" width="1.5" customWidth="1"/>
    <col min="2" max="2" width="70.5" customWidth="1"/>
    <col min="3" max="3" width="2.125" customWidth="1"/>
  </cols>
  <sheetData>
    <row r="1" spans="2:3" ht="60" customHeight="1"/>
    <row r="2" spans="2:3" ht="21" customHeight="1">
      <c r="B2" s="80" t="s">
        <v>0</v>
      </c>
      <c r="C2" s="81"/>
    </row>
    <row r="3" spans="2:3" ht="20.25">
      <c r="B3" s="82"/>
    </row>
    <row r="4" spans="2:3">
      <c r="B4" s="83" t="s">
        <v>1</v>
      </c>
    </row>
    <row r="5" spans="2:3" ht="165">
      <c r="B5" s="84" t="s">
        <v>331</v>
      </c>
    </row>
    <row r="6" spans="2:3">
      <c r="B6" s="85"/>
    </row>
    <row r="7" spans="2:3">
      <c r="B7" s="86" t="s">
        <v>2</v>
      </c>
    </row>
    <row r="8" spans="2:3" ht="105">
      <c r="B8" s="87" t="s">
        <v>332</v>
      </c>
    </row>
    <row r="9" spans="2:3">
      <c r="B9" s="85"/>
    </row>
    <row r="10" spans="2:3">
      <c r="B10" s="88" t="s">
        <v>3</v>
      </c>
    </row>
    <row r="11" spans="2:3">
      <c r="B11" s="24" t="s">
        <v>4</v>
      </c>
    </row>
    <row r="12" spans="2:3">
      <c r="B12" s="89"/>
    </row>
    <row r="13" spans="2:3">
      <c r="B13" s="90" t="s">
        <v>5</v>
      </c>
    </row>
    <row r="14" spans="2:3">
      <c r="B14" s="93" t="s">
        <v>341</v>
      </c>
    </row>
  </sheetData>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9"/>
  <sheetViews>
    <sheetView topLeftCell="A21" zoomScale="115" zoomScaleNormal="115" workbookViewId="0">
      <selection activeCell="G35" sqref="G35:G39"/>
    </sheetView>
  </sheetViews>
  <sheetFormatPr baseColWidth="10" defaultColWidth="11" defaultRowHeight="15.75"/>
  <cols>
    <col min="1" max="1" width="2.375" customWidth="1"/>
    <col min="2" max="2" width="22.125" customWidth="1"/>
    <col min="3" max="3" width="7.625" customWidth="1"/>
    <col min="4" max="4" width="8.125" customWidth="1"/>
    <col min="5" max="5" width="10.5" customWidth="1"/>
    <col min="6" max="6" width="11" customWidth="1"/>
    <col min="7" max="7" width="14.25" customWidth="1"/>
    <col min="8" max="8" width="3" customWidth="1"/>
    <col min="9" max="9" width="7.875" customWidth="1"/>
    <col min="10" max="10" width="14.875" customWidth="1"/>
  </cols>
  <sheetData>
    <row r="1" spans="2:10" ht="60" customHeight="1"/>
    <row r="2" spans="2:10" ht="21">
      <c r="B2" s="19" t="s">
        <v>6</v>
      </c>
      <c r="C2" s="94" t="s">
        <v>7</v>
      </c>
      <c r="D2" s="95"/>
      <c r="E2" s="95"/>
      <c r="F2" s="95"/>
      <c r="G2" s="95"/>
      <c r="J2" s="79" t="s">
        <v>8</v>
      </c>
    </row>
    <row r="3" spans="2:10">
      <c r="J3" s="79" t="s">
        <v>23</v>
      </c>
    </row>
    <row r="4" spans="2:10" ht="18.75">
      <c r="B4" s="67" t="s">
        <v>9</v>
      </c>
      <c r="C4" s="96" t="s">
        <v>10</v>
      </c>
      <c r="D4" s="97"/>
    </row>
    <row r="5" spans="2:10">
      <c r="C5" s="98" t="s">
        <v>11</v>
      </c>
      <c r="D5" s="99"/>
      <c r="E5" s="68"/>
    </row>
    <row r="7" spans="2:10">
      <c r="B7" s="60" t="s">
        <v>12</v>
      </c>
    </row>
    <row r="8" spans="2:10">
      <c r="B8" s="32" t="s">
        <v>330</v>
      </c>
      <c r="C8" s="32"/>
      <c r="D8" s="32"/>
      <c r="E8" s="32"/>
      <c r="F8" s="32"/>
      <c r="G8" s="32"/>
    </row>
    <row r="9" spans="2:10">
      <c r="B9" s="32" t="s">
        <v>13</v>
      </c>
      <c r="C9" s="32"/>
      <c r="D9" s="32"/>
      <c r="E9" s="32"/>
      <c r="F9" s="32"/>
      <c r="G9" s="32"/>
    </row>
    <row r="11" spans="2:10" ht="36">
      <c r="B11" s="33" t="s">
        <v>14</v>
      </c>
      <c r="C11" s="34" t="s">
        <v>15</v>
      </c>
      <c r="D11" s="34" t="s">
        <v>16</v>
      </c>
      <c r="E11" s="35" t="s">
        <v>17</v>
      </c>
      <c r="F11" s="91" t="s">
        <v>18</v>
      </c>
      <c r="G11" s="92"/>
    </row>
    <row r="12" spans="2:10">
      <c r="B12" s="69" t="s">
        <v>19</v>
      </c>
      <c r="C12" s="70" t="s">
        <v>337</v>
      </c>
      <c r="D12" s="70" t="s">
        <v>338</v>
      </c>
      <c r="E12" s="70" t="s">
        <v>339</v>
      </c>
      <c r="F12" s="70" t="s">
        <v>339</v>
      </c>
      <c r="G12" s="71" t="s">
        <v>340</v>
      </c>
    </row>
    <row r="13" spans="2:10">
      <c r="B13" s="72" t="s">
        <v>21</v>
      </c>
      <c r="C13" s="73">
        <v>100</v>
      </c>
      <c r="D13" s="73">
        <v>0.21</v>
      </c>
      <c r="E13" s="73">
        <v>13.47</v>
      </c>
      <c r="F13" s="73">
        <v>8.08</v>
      </c>
      <c r="G13" s="26">
        <f>F13*C13</f>
        <v>808</v>
      </c>
      <c r="J13" s="79" t="s">
        <v>22</v>
      </c>
    </row>
    <row r="14" spans="2:10" ht="19.5">
      <c r="B14" s="74"/>
      <c r="C14" s="75"/>
      <c r="D14" s="75"/>
      <c r="E14" s="75"/>
      <c r="F14" s="75"/>
      <c r="G14" s="26">
        <f t="shared" ref="G14:G25" si="0">F14*C14</f>
        <v>0</v>
      </c>
      <c r="I14" s="56"/>
      <c r="J14" s="79" t="s">
        <v>24</v>
      </c>
    </row>
    <row r="15" spans="2:10">
      <c r="B15" s="74"/>
      <c r="C15" s="75"/>
      <c r="D15" s="75"/>
      <c r="E15" s="75"/>
      <c r="F15" s="75"/>
      <c r="G15" s="26">
        <f t="shared" si="0"/>
        <v>0</v>
      </c>
      <c r="J15" s="79" t="s">
        <v>25</v>
      </c>
    </row>
    <row r="16" spans="2:10">
      <c r="B16" s="74"/>
      <c r="C16" s="75"/>
      <c r="D16" s="75"/>
      <c r="E16" s="75"/>
      <c r="F16" s="75"/>
      <c r="G16" s="26">
        <f t="shared" si="0"/>
        <v>0</v>
      </c>
      <c r="J16" s="79" t="s">
        <v>26</v>
      </c>
    </row>
    <row r="17" spans="2:12" ht="20.25">
      <c r="B17" s="74"/>
      <c r="C17" s="75"/>
      <c r="D17" s="75"/>
      <c r="E17" s="75"/>
      <c r="F17" s="75"/>
      <c r="G17" s="26">
        <f t="shared" si="0"/>
        <v>0</v>
      </c>
      <c r="H17" s="42"/>
      <c r="I17" s="42"/>
    </row>
    <row r="18" spans="2:12" ht="20.25">
      <c r="B18" s="74"/>
      <c r="C18" s="75"/>
      <c r="D18" s="75"/>
      <c r="E18" s="75"/>
      <c r="F18" s="75"/>
      <c r="G18" s="26">
        <f t="shared" si="0"/>
        <v>0</v>
      </c>
      <c r="H18" s="42"/>
      <c r="I18" s="42"/>
      <c r="J18" s="42"/>
      <c r="K18" s="42"/>
    </row>
    <row r="19" spans="2:12" ht="20.25">
      <c r="B19" s="74"/>
      <c r="C19" s="75"/>
      <c r="D19" s="75"/>
      <c r="E19" s="75"/>
      <c r="F19" s="75"/>
      <c r="G19" s="26">
        <f t="shared" si="0"/>
        <v>0</v>
      </c>
      <c r="H19" s="42"/>
      <c r="I19" s="42"/>
      <c r="J19" s="42"/>
    </row>
    <row r="20" spans="2:12">
      <c r="B20" s="74"/>
      <c r="C20" s="75"/>
      <c r="D20" s="75"/>
      <c r="E20" s="75"/>
      <c r="F20" s="75"/>
      <c r="G20" s="26">
        <f t="shared" si="0"/>
        <v>0</v>
      </c>
      <c r="L20" s="57"/>
    </row>
    <row r="21" spans="2:12">
      <c r="B21" s="74"/>
      <c r="C21" s="75"/>
      <c r="D21" s="75"/>
      <c r="E21" s="75"/>
      <c r="F21" s="75"/>
      <c r="G21" s="26">
        <f t="shared" si="0"/>
        <v>0</v>
      </c>
    </row>
    <row r="22" spans="2:12">
      <c r="B22" s="74"/>
      <c r="C22" s="75"/>
      <c r="D22" s="75"/>
      <c r="E22" s="75"/>
      <c r="F22" s="75"/>
      <c r="G22" s="26">
        <f t="shared" si="0"/>
        <v>0</v>
      </c>
    </row>
    <row r="23" spans="2:12">
      <c r="B23" s="74"/>
      <c r="C23" s="75"/>
      <c r="D23" s="75"/>
      <c r="E23" s="75"/>
      <c r="F23" s="75"/>
      <c r="G23" s="26">
        <f t="shared" si="0"/>
        <v>0</v>
      </c>
    </row>
    <row r="24" spans="2:12">
      <c r="B24" s="74"/>
      <c r="C24" s="75"/>
      <c r="D24" s="75"/>
      <c r="E24" s="75"/>
      <c r="F24" s="75"/>
      <c r="G24" s="26">
        <f t="shared" si="0"/>
        <v>0</v>
      </c>
    </row>
    <row r="25" spans="2:12">
      <c r="B25" s="74"/>
      <c r="C25" s="75"/>
      <c r="D25" s="75"/>
      <c r="E25" s="75"/>
      <c r="F25" s="75"/>
      <c r="G25" s="26">
        <f t="shared" si="0"/>
        <v>0</v>
      </c>
    </row>
    <row r="26" spans="2:12">
      <c r="B26" s="43" t="s">
        <v>27</v>
      </c>
      <c r="C26" s="44"/>
      <c r="D26" s="44"/>
      <c r="E26" s="44"/>
      <c r="F26" s="44"/>
      <c r="G26" s="45">
        <f>SUM(G13:G25)</f>
        <v>808</v>
      </c>
    </row>
    <row r="28" spans="2:12">
      <c r="B28" s="60" t="s">
        <v>28</v>
      </c>
      <c r="C28" s="46"/>
      <c r="D28" s="76"/>
      <c r="E28" s="77"/>
    </row>
    <row r="29" spans="2:12">
      <c r="B29" s="32" t="s">
        <v>328</v>
      </c>
      <c r="C29" s="32"/>
      <c r="D29" s="32"/>
      <c r="E29" s="32"/>
      <c r="F29" s="32"/>
      <c r="G29" s="32"/>
      <c r="H29" s="63"/>
    </row>
    <row r="30" spans="2:12">
      <c r="B30" s="32" t="s">
        <v>29</v>
      </c>
      <c r="C30" s="32"/>
      <c r="D30" s="32"/>
      <c r="E30" s="32"/>
      <c r="F30" s="32"/>
      <c r="G30" s="32"/>
      <c r="H30" s="63"/>
    </row>
    <row r="31" spans="2:12">
      <c r="B31" s="32" t="s">
        <v>329</v>
      </c>
      <c r="C31" s="32"/>
      <c r="D31" s="32"/>
      <c r="E31" s="32"/>
      <c r="F31" s="32"/>
      <c r="G31" s="32"/>
      <c r="H31" s="63"/>
    </row>
    <row r="33" spans="2:10">
      <c r="B33" s="33" t="s">
        <v>30</v>
      </c>
      <c r="C33" s="47" t="s">
        <v>334</v>
      </c>
      <c r="D33" s="47"/>
      <c r="E33" s="100" t="s">
        <v>31</v>
      </c>
      <c r="F33" s="101"/>
      <c r="G33" s="36" t="s">
        <v>32</v>
      </c>
    </row>
    <row r="34" spans="2:10">
      <c r="B34" s="37" t="s">
        <v>19</v>
      </c>
      <c r="C34" s="38" t="s">
        <v>33</v>
      </c>
      <c r="D34" s="38" t="s">
        <v>34</v>
      </c>
      <c r="E34" s="104" t="s">
        <v>35</v>
      </c>
      <c r="F34" s="105"/>
      <c r="G34" s="39" t="s">
        <v>36</v>
      </c>
    </row>
    <row r="35" spans="2:10" ht="18.75">
      <c r="B35" s="48" t="s">
        <v>37</v>
      </c>
      <c r="C35" s="49">
        <v>34904</v>
      </c>
      <c r="D35" s="78">
        <f>C35/3.6</f>
        <v>9695.5555555555547</v>
      </c>
      <c r="E35" s="106" t="s">
        <v>38</v>
      </c>
      <c r="F35" s="107"/>
      <c r="G35" s="26">
        <f>D35*3.6*INDEX(shortlist!$B$6:$I$7,VLOOKUP(E35,shortlist!$B$6:$I$7,2),6)*INDEX(shortlist!$B$6:$I$7,VLOOKUP(E35,shortlist!$B$6:$I$7,2),8)/INDEX(shortlist!$B$6:$I$7,VLOOKUP(E35,shortlist!$B$6:$I$7,2),7)*INDEX(shortlist!$B$6:$I$7,VLOOKUP(E35,shortlist!$B$6:$I$7,2),4)*60</f>
        <v>6867.9982335436498</v>
      </c>
      <c r="J35" s="79" t="s">
        <v>335</v>
      </c>
    </row>
    <row r="36" spans="2:10" ht="18.75">
      <c r="B36" s="48" t="s">
        <v>39</v>
      </c>
      <c r="C36" s="52">
        <v>393</v>
      </c>
      <c r="D36" s="78">
        <f>C36/3.6</f>
        <v>109.16666666666666</v>
      </c>
      <c r="E36" s="106" t="s">
        <v>40</v>
      </c>
      <c r="F36" s="107"/>
      <c r="G36" s="26">
        <f>D36*3.6*INDEX(shortlist!$B$6:$I$7,VLOOKUP(E36,shortlist!$B$6:$I$7,2),6)*INDEX(shortlist!$B$6:$I$7,VLOOKUP(E36,shortlist!$B$6:$I$7,2),8)/INDEX(shortlist!$B$6:$I$7,VLOOKUP(E36,shortlist!$B$6:$I$7,2),7)*INDEX(shortlist!$B$6:$I$7,VLOOKUP(E36,shortlist!$B$6:$I$7,2),4)*60</f>
        <v>69.68267266522578</v>
      </c>
      <c r="J36" s="79" t="s">
        <v>326</v>
      </c>
    </row>
    <row r="37" spans="2:10" ht="18.75">
      <c r="B37" s="48" t="s">
        <v>41</v>
      </c>
      <c r="C37" s="52"/>
      <c r="D37" s="51">
        <f t="shared" ref="D37:D39" si="1">C37/3.6</f>
        <v>0</v>
      </c>
      <c r="E37" s="106" t="s">
        <v>38</v>
      </c>
      <c r="F37" s="107"/>
      <c r="G37" s="26">
        <f>D37*3.6*INDEX(shortlist!$B$6:$I$7,VLOOKUP(E37,shortlist!$B$6:$I$7,2),6)*INDEX(shortlist!$B$6:$I$7,VLOOKUP(E37,shortlist!$B$6:$I$7,2),8)/INDEX(shortlist!$B$6:$I$7,VLOOKUP(E37,shortlist!$B$6:$I$7,2),7)*INDEX(shortlist!$B$6:$I$7,VLOOKUP(E37,shortlist!$B$6:$I$7,2),4)*60</f>
        <v>0</v>
      </c>
      <c r="J37" s="79" t="s">
        <v>42</v>
      </c>
    </row>
    <row r="38" spans="2:10" ht="18.75">
      <c r="B38" s="48" t="s">
        <v>43</v>
      </c>
      <c r="C38" s="52">
        <v>9348</v>
      </c>
      <c r="D38" s="51">
        <f t="shared" si="1"/>
        <v>2596.6666666666665</v>
      </c>
      <c r="E38" s="106" t="s">
        <v>40</v>
      </c>
      <c r="F38" s="107"/>
      <c r="G38" s="26">
        <f>D38*3.6*INDEX(shortlist!$B$6:$I$7,VLOOKUP(E38,shortlist!$B$6:$I$7,2),6)*INDEX(shortlist!$B$6:$I$7,VLOOKUP(E38,shortlist!$B$6:$I$7,2),8)/INDEX(shortlist!$B$6:$I$7,VLOOKUP(E38,shortlist!$B$6:$I$7,2),7)*INDEX(shortlist!$B$6:$I$7,VLOOKUP(E38,shortlist!$B$6:$I$7,2),4)*60</f>
        <v>1657.4901375942256</v>
      </c>
      <c r="J38" s="79" t="s">
        <v>336</v>
      </c>
    </row>
    <row r="39" spans="2:10" ht="18.75">
      <c r="B39" s="53" t="s">
        <v>44</v>
      </c>
      <c r="C39" s="54"/>
      <c r="D39" s="44">
        <f t="shared" si="1"/>
        <v>0</v>
      </c>
      <c r="E39" s="102" t="s">
        <v>40</v>
      </c>
      <c r="F39" s="103"/>
      <c r="G39" s="45">
        <f>D39*3.6*INDEX(shortlist!$B$6:$I$7,VLOOKUP(E39,shortlist!$B$6:$I$7,2),6)*INDEX(shortlist!$B$6:$I$7,VLOOKUP(E39,shortlist!$B$6:$I$7,2),8)/INDEX(shortlist!$B$6:$I$7,VLOOKUP(E39,shortlist!$B$6:$I$7,2),7)*INDEX(shortlist!$B$6:$I$7,VLOOKUP(E39,shortlist!$B$6:$I$7,2),4)*60</f>
        <v>0</v>
      </c>
      <c r="J39" s="79" t="s">
        <v>327</v>
      </c>
    </row>
  </sheetData>
  <mergeCells count="10">
    <mergeCell ref="C2:G2"/>
    <mergeCell ref="C4:D4"/>
    <mergeCell ref="C5:D5"/>
    <mergeCell ref="E33:F33"/>
    <mergeCell ref="E39:F39"/>
    <mergeCell ref="E34:F34"/>
    <mergeCell ref="E35:F35"/>
    <mergeCell ref="E36:F36"/>
    <mergeCell ref="E37:F37"/>
    <mergeCell ref="E38:F38"/>
  </mergeCells>
  <pageMargins left="0.7" right="0.7" top="0.75" bottom="0.75" header="0.3" footer="0.3"/>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shortlist!$B$6:$B$7</xm:f>
          </x14:formula1>
          <xm:sqref>E37:F37 E35:E36 E38:E39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9"/>
  <sheetViews>
    <sheetView topLeftCell="A13" workbookViewId="0">
      <selection activeCell="G31" sqref="G31"/>
    </sheetView>
  </sheetViews>
  <sheetFormatPr baseColWidth="10" defaultColWidth="11" defaultRowHeight="15.75"/>
  <cols>
    <col min="1" max="1" width="2.375" customWidth="1"/>
    <col min="2" max="2" width="22.125" customWidth="1"/>
    <col min="3" max="3" width="7.625" customWidth="1"/>
    <col min="4" max="4" width="8.125" customWidth="1"/>
    <col min="5" max="5" width="10.5" customWidth="1"/>
    <col min="6" max="6" width="10.375" customWidth="1"/>
    <col min="7" max="7" width="15.875" customWidth="1"/>
    <col min="8" max="8" width="3" customWidth="1"/>
    <col min="9" max="9" width="7.875" customWidth="1"/>
    <col min="10" max="10" width="14.875" customWidth="1"/>
  </cols>
  <sheetData>
    <row r="1" spans="2:9" ht="60" customHeight="1"/>
    <row r="2" spans="2:9" ht="21">
      <c r="B2" s="19" t="s">
        <v>6</v>
      </c>
      <c r="C2" s="94" t="s">
        <v>7</v>
      </c>
      <c r="D2" s="95"/>
      <c r="E2" s="95"/>
      <c r="F2" s="95"/>
      <c r="G2" s="95"/>
    </row>
    <row r="4" spans="2:9" ht="16.5">
      <c r="B4" s="30" t="s">
        <v>9</v>
      </c>
      <c r="C4" s="108" t="s">
        <v>10</v>
      </c>
      <c r="D4" s="109"/>
    </row>
    <row r="5" spans="2:9" ht="18.75">
      <c r="C5" s="110" t="s">
        <v>11</v>
      </c>
      <c r="D5" s="111"/>
    </row>
    <row r="7" spans="2:9">
      <c r="B7" s="60" t="s">
        <v>12</v>
      </c>
    </row>
    <row r="8" spans="2:9">
      <c r="B8" s="32" t="s">
        <v>330</v>
      </c>
      <c r="C8" s="32"/>
      <c r="D8" s="32"/>
      <c r="E8" s="32"/>
      <c r="F8" s="32"/>
      <c r="G8" s="32"/>
    </row>
    <row r="9" spans="2:9">
      <c r="B9" s="32" t="s">
        <v>13</v>
      </c>
      <c r="C9" s="32"/>
      <c r="D9" s="32"/>
      <c r="E9" s="32"/>
      <c r="F9" s="32"/>
      <c r="G9" s="32"/>
    </row>
    <row r="11" spans="2:9" ht="36">
      <c r="B11" s="33" t="s">
        <v>14</v>
      </c>
      <c r="C11" s="34" t="s">
        <v>15</v>
      </c>
      <c r="D11" s="34" t="s">
        <v>16</v>
      </c>
      <c r="E11" s="35" t="s">
        <v>17</v>
      </c>
      <c r="F11" s="91" t="s">
        <v>18</v>
      </c>
      <c r="G11" s="92"/>
    </row>
    <row r="12" spans="2:9">
      <c r="B12" s="37" t="s">
        <v>19</v>
      </c>
      <c r="C12" s="70" t="s">
        <v>337</v>
      </c>
      <c r="D12" s="70" t="s">
        <v>338</v>
      </c>
      <c r="E12" s="70" t="s">
        <v>339</v>
      </c>
      <c r="F12" s="70" t="s">
        <v>339</v>
      </c>
      <c r="G12" s="71" t="s">
        <v>340</v>
      </c>
    </row>
    <row r="13" spans="2:9">
      <c r="B13" s="61"/>
      <c r="C13" s="62"/>
      <c r="D13" s="62"/>
      <c r="E13" s="62"/>
      <c r="F13" s="62"/>
      <c r="G13" s="26">
        <f>F13*C13</f>
        <v>0</v>
      </c>
    </row>
    <row r="14" spans="2:9" ht="19.5">
      <c r="B14" s="61"/>
      <c r="C14" s="62"/>
      <c r="D14" s="62"/>
      <c r="E14" s="62"/>
      <c r="F14" s="62"/>
      <c r="G14" s="26">
        <f t="shared" ref="G14:G25" si="0">F14*C14</f>
        <v>0</v>
      </c>
      <c r="I14" s="56"/>
    </row>
    <row r="15" spans="2:9">
      <c r="B15" s="61"/>
      <c r="C15" s="62"/>
      <c r="D15" s="62"/>
      <c r="E15" s="62"/>
      <c r="F15" s="62"/>
      <c r="G15" s="26">
        <f t="shared" si="0"/>
        <v>0</v>
      </c>
    </row>
    <row r="16" spans="2:9">
      <c r="B16" s="61"/>
      <c r="C16" s="62"/>
      <c r="D16" s="62"/>
      <c r="E16" s="62"/>
      <c r="F16" s="62"/>
      <c r="G16" s="26">
        <f t="shared" si="0"/>
        <v>0</v>
      </c>
    </row>
    <row r="17" spans="2:12" ht="20.25">
      <c r="B17" s="61"/>
      <c r="C17" s="62"/>
      <c r="D17" s="62"/>
      <c r="E17" s="62"/>
      <c r="F17" s="62"/>
      <c r="G17" s="26">
        <f t="shared" si="0"/>
        <v>0</v>
      </c>
      <c r="H17" s="42"/>
      <c r="I17" s="42"/>
      <c r="J17" s="42"/>
    </row>
    <row r="18" spans="2:12" ht="20.25">
      <c r="B18" s="61"/>
      <c r="C18" s="62"/>
      <c r="D18" s="62"/>
      <c r="E18" s="62"/>
      <c r="F18" s="62"/>
      <c r="G18" s="26">
        <f t="shared" si="0"/>
        <v>0</v>
      </c>
      <c r="H18" s="42"/>
      <c r="I18" s="42"/>
      <c r="J18" s="42"/>
      <c r="K18" s="42"/>
    </row>
    <row r="19" spans="2:12" ht="20.25">
      <c r="B19" s="61"/>
      <c r="C19" s="62"/>
      <c r="D19" s="62"/>
      <c r="E19" s="62"/>
      <c r="F19" s="62"/>
      <c r="G19" s="26">
        <f t="shared" si="0"/>
        <v>0</v>
      </c>
      <c r="H19" s="42"/>
      <c r="I19" s="42"/>
      <c r="J19" s="42"/>
    </row>
    <row r="20" spans="2:12">
      <c r="B20" s="61"/>
      <c r="C20" s="62"/>
      <c r="D20" s="62"/>
      <c r="E20" s="62"/>
      <c r="F20" s="62"/>
      <c r="G20" s="26">
        <f t="shared" si="0"/>
        <v>0</v>
      </c>
      <c r="L20" s="57"/>
    </row>
    <row r="21" spans="2:12">
      <c r="B21" s="61"/>
      <c r="C21" s="62"/>
      <c r="D21" s="62"/>
      <c r="E21" s="62"/>
      <c r="F21" s="62"/>
      <c r="G21" s="26">
        <f t="shared" si="0"/>
        <v>0</v>
      </c>
    </row>
    <row r="22" spans="2:12">
      <c r="B22" s="61"/>
      <c r="C22" s="62"/>
      <c r="D22" s="62"/>
      <c r="E22" s="62"/>
      <c r="F22" s="62"/>
      <c r="G22" s="26">
        <f t="shared" si="0"/>
        <v>0</v>
      </c>
    </row>
    <row r="23" spans="2:12">
      <c r="B23" s="61"/>
      <c r="C23" s="62"/>
      <c r="D23" s="62"/>
      <c r="E23" s="62"/>
      <c r="F23" s="62"/>
      <c r="G23" s="26">
        <f t="shared" si="0"/>
        <v>0</v>
      </c>
    </row>
    <row r="24" spans="2:12">
      <c r="B24" s="61"/>
      <c r="C24" s="62"/>
      <c r="D24" s="62"/>
      <c r="E24" s="62"/>
      <c r="F24" s="62"/>
      <c r="G24" s="26">
        <f t="shared" si="0"/>
        <v>0</v>
      </c>
    </row>
    <row r="25" spans="2:12">
      <c r="B25" s="61"/>
      <c r="C25" s="62"/>
      <c r="D25" s="62"/>
      <c r="E25" s="62"/>
      <c r="F25" s="62"/>
      <c r="G25" s="26">
        <f t="shared" si="0"/>
        <v>0</v>
      </c>
    </row>
    <row r="26" spans="2:12">
      <c r="B26" s="43" t="s">
        <v>27</v>
      </c>
      <c r="C26" s="44"/>
      <c r="D26" s="44"/>
      <c r="E26" s="44"/>
      <c r="F26" s="44"/>
      <c r="G26" s="45">
        <f>SUM(G13:G25)</f>
        <v>0</v>
      </c>
    </row>
    <row r="28" spans="2:12">
      <c r="B28" s="31" t="s">
        <v>28</v>
      </c>
      <c r="C28" s="46"/>
      <c r="D28" s="46"/>
      <c r="E28" s="59"/>
      <c r="F28" s="63"/>
    </row>
    <row r="29" spans="2:12">
      <c r="B29" s="32" t="s">
        <v>328</v>
      </c>
      <c r="C29" s="32"/>
      <c r="D29" s="32"/>
      <c r="E29" s="32"/>
      <c r="F29" s="32"/>
      <c r="G29" s="32"/>
      <c r="H29" s="32"/>
    </row>
    <row r="30" spans="2:12">
      <c r="B30" s="32" t="s">
        <v>29</v>
      </c>
      <c r="C30" s="32"/>
      <c r="D30" s="32"/>
      <c r="E30" s="32"/>
      <c r="F30" s="32"/>
      <c r="G30" s="32"/>
      <c r="H30" s="32"/>
    </row>
    <row r="31" spans="2:12">
      <c r="B31" s="32" t="s">
        <v>329</v>
      </c>
      <c r="C31" s="32"/>
      <c r="D31" s="32"/>
      <c r="E31" s="32"/>
      <c r="F31" s="32"/>
      <c r="G31" s="32"/>
      <c r="H31" s="32"/>
    </row>
    <row r="33" spans="2:7">
      <c r="B33" s="33" t="s">
        <v>30</v>
      </c>
      <c r="C33" s="47" t="s">
        <v>334</v>
      </c>
      <c r="D33" s="47"/>
      <c r="E33" s="100" t="s">
        <v>31</v>
      </c>
      <c r="F33" s="101"/>
      <c r="G33" s="36" t="s">
        <v>32</v>
      </c>
    </row>
    <row r="34" spans="2:7">
      <c r="B34" s="37" t="s">
        <v>19</v>
      </c>
      <c r="C34" s="38" t="s">
        <v>33</v>
      </c>
      <c r="D34" s="38" t="s">
        <v>34</v>
      </c>
      <c r="E34" s="104" t="s">
        <v>35</v>
      </c>
      <c r="F34" s="105"/>
      <c r="G34" s="39" t="s">
        <v>36</v>
      </c>
    </row>
    <row r="35" spans="2:7" ht="18.75">
      <c r="B35" s="48" t="s">
        <v>37</v>
      </c>
      <c r="C35" s="64"/>
      <c r="D35" s="50">
        <f>C35/3.6</f>
        <v>0</v>
      </c>
      <c r="E35" s="106" t="s">
        <v>38</v>
      </c>
      <c r="F35" s="107"/>
      <c r="G35" s="26">
        <f>D35*3.6*INDEX(shortlist!$B$6:$I$7,VLOOKUP(E35,shortlist!$B$6:$I$7,2),6)*INDEX(shortlist!$B$6:$I$7,VLOOKUP(E35,shortlist!$B$6:$I$7,2),8)/INDEX(shortlist!$B$6:$I$7,VLOOKUP(E35,shortlist!$B$6:$I$7,2),7)*INDEX(shortlist!$B$6:$I$7,VLOOKUP(E35,shortlist!$B$6:$I$7,2),4)*60</f>
        <v>0</v>
      </c>
    </row>
    <row r="36" spans="2:7" ht="18.75">
      <c r="B36" s="48" t="s">
        <v>39</v>
      </c>
      <c r="C36" s="65"/>
      <c r="D36" s="50">
        <f>C36/3.6</f>
        <v>0</v>
      </c>
      <c r="E36" s="106" t="s">
        <v>40</v>
      </c>
      <c r="F36" s="107"/>
      <c r="G36" s="26">
        <f>D36*3.6*INDEX(shortlist!$B$6:$I$7,VLOOKUP(E36,shortlist!$B$6:$I$7,2),6)*INDEX(shortlist!$B$6:$I$7,VLOOKUP(E36,shortlist!$B$6:$I$7,2),8)/INDEX(shortlist!$B$6:$I$7,VLOOKUP(E36,shortlist!$B$6:$I$7,2),7)*INDEX(shortlist!$B$6:$I$7,VLOOKUP(E36,shortlist!$B$6:$I$7,2),4)*60</f>
        <v>0</v>
      </c>
    </row>
    <row r="37" spans="2:7" ht="18.75">
      <c r="B37" s="48" t="s">
        <v>41</v>
      </c>
      <c r="C37" s="65"/>
      <c r="D37" s="50">
        <f t="shared" ref="D37:D39" si="1">C37/3.6</f>
        <v>0</v>
      </c>
      <c r="E37" s="106" t="s">
        <v>38</v>
      </c>
      <c r="F37" s="107"/>
      <c r="G37" s="26">
        <f>D37*3.6*INDEX(shortlist!$B$6:$I$7,VLOOKUP(E37,shortlist!$B$6:$I$7,2),6)*INDEX(shortlist!$B$6:$I$7,VLOOKUP(E37,shortlist!$B$6:$I$7,2),8)/INDEX(shortlist!$B$6:$I$7,VLOOKUP(E37,shortlist!$B$6:$I$7,2),7)*INDEX(shortlist!$B$6:$I$7,VLOOKUP(E37,shortlist!$B$6:$I$7,2),4)*60</f>
        <v>0</v>
      </c>
    </row>
    <row r="38" spans="2:7" ht="18.75">
      <c r="B38" s="48" t="s">
        <v>43</v>
      </c>
      <c r="C38" s="65"/>
      <c r="D38" s="50">
        <f t="shared" si="1"/>
        <v>0</v>
      </c>
      <c r="E38" s="106" t="s">
        <v>40</v>
      </c>
      <c r="F38" s="107"/>
      <c r="G38" s="26">
        <f>D38*3.6*INDEX(shortlist!$B$6:$I$7,VLOOKUP(E38,shortlist!$B$6:$I$7,2),6)*INDEX(shortlist!$B$6:$I$7,VLOOKUP(E38,shortlist!$B$6:$I$7,2),8)/INDEX(shortlist!$B$6:$I$7,VLOOKUP(E38,shortlist!$B$6:$I$7,2),7)*INDEX(shortlist!$B$6:$I$7,VLOOKUP(E38,shortlist!$B$6:$I$7,2),4)*60</f>
        <v>0</v>
      </c>
    </row>
    <row r="39" spans="2:7" ht="18.75">
      <c r="B39" s="53" t="s">
        <v>44</v>
      </c>
      <c r="C39" s="66"/>
      <c r="D39" s="55">
        <f t="shared" si="1"/>
        <v>0</v>
      </c>
      <c r="E39" s="102" t="s">
        <v>40</v>
      </c>
      <c r="F39" s="103"/>
      <c r="G39" s="45">
        <f>D39*3.6*INDEX(shortlist!$B$6:$I$7,VLOOKUP(E39,shortlist!$B$6:$I$7,2),6)*INDEX(shortlist!$B$6:$I$7,VLOOKUP(E39,shortlist!$B$6:$I$7,2),8)/INDEX(shortlist!$B$6:$I$7,VLOOKUP(E39,shortlist!$B$6:$I$7,2),7)*INDEX(shortlist!$B$6:$I$7,VLOOKUP(E39,shortlist!$B$6:$I$7,2),4)*60</f>
        <v>0</v>
      </c>
    </row>
  </sheetData>
  <mergeCells count="10">
    <mergeCell ref="C2:G2"/>
    <mergeCell ref="C4:D4"/>
    <mergeCell ref="C5:D5"/>
    <mergeCell ref="E33:F33"/>
    <mergeCell ref="E39:F39"/>
    <mergeCell ref="E34:F34"/>
    <mergeCell ref="E35:F35"/>
    <mergeCell ref="E36:F36"/>
    <mergeCell ref="E37:F37"/>
    <mergeCell ref="E38:F38"/>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shortlist!$B$6:$B$7</xm:f>
          </x14:formula1>
          <xm:sqref>E37:F37 E35:E36 E38:E39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9"/>
  <sheetViews>
    <sheetView topLeftCell="A16" workbookViewId="0">
      <selection activeCell="G35" sqref="G35:G39"/>
    </sheetView>
  </sheetViews>
  <sheetFormatPr baseColWidth="10" defaultColWidth="11" defaultRowHeight="15.75"/>
  <cols>
    <col min="1" max="1" width="2.375" customWidth="1"/>
    <col min="2" max="2" width="22.125" customWidth="1"/>
    <col min="3" max="3" width="7.625" customWidth="1"/>
    <col min="4" max="4" width="8.125" customWidth="1"/>
    <col min="5" max="5" width="10.25" customWidth="1"/>
    <col min="6" max="6" width="12.125" customWidth="1"/>
    <col min="7" max="7" width="14.5" customWidth="1"/>
    <col min="8" max="8" width="3" customWidth="1"/>
    <col min="9" max="9" width="7.875" customWidth="1"/>
    <col min="10" max="10" width="14.875" customWidth="1"/>
  </cols>
  <sheetData>
    <row r="1" spans="2:9" ht="60" customHeight="1"/>
    <row r="2" spans="2:9" ht="21">
      <c r="B2" s="58" t="s">
        <v>45</v>
      </c>
      <c r="C2" s="112" t="s">
        <v>7</v>
      </c>
      <c r="D2" s="113"/>
      <c r="E2" s="113"/>
      <c r="F2" s="113"/>
      <c r="G2" s="113"/>
    </row>
    <row r="4" spans="2:9" ht="16.5">
      <c r="B4" s="30" t="s">
        <v>9</v>
      </c>
      <c r="C4" s="108" t="s">
        <v>10</v>
      </c>
      <c r="D4" s="109"/>
    </row>
    <row r="5" spans="2:9" ht="18.75">
      <c r="C5" s="114" t="s">
        <v>11</v>
      </c>
      <c r="D5" s="115"/>
    </row>
    <row r="7" spans="2:9">
      <c r="B7" s="31" t="s">
        <v>12</v>
      </c>
    </row>
    <row r="8" spans="2:9">
      <c r="B8" s="32" t="s">
        <v>330</v>
      </c>
      <c r="C8" s="32"/>
      <c r="D8" s="32"/>
      <c r="E8" s="32"/>
      <c r="F8" s="32"/>
      <c r="G8" s="32"/>
    </row>
    <row r="9" spans="2:9">
      <c r="B9" s="32" t="s">
        <v>13</v>
      </c>
      <c r="C9" s="32"/>
      <c r="D9" s="32"/>
      <c r="E9" s="32"/>
      <c r="F9" s="32"/>
      <c r="G9" s="32"/>
    </row>
    <row r="11" spans="2:9" ht="36" customHeight="1">
      <c r="B11" s="33" t="s">
        <v>14</v>
      </c>
      <c r="C11" s="34" t="s">
        <v>15</v>
      </c>
      <c r="D11" s="34" t="s">
        <v>16</v>
      </c>
      <c r="E11" s="35" t="s">
        <v>17</v>
      </c>
      <c r="F11" s="91" t="s">
        <v>18</v>
      </c>
      <c r="G11" s="92"/>
    </row>
    <row r="12" spans="2:9">
      <c r="B12" s="37" t="s">
        <v>19</v>
      </c>
      <c r="C12" s="70" t="s">
        <v>337</v>
      </c>
      <c r="D12" s="70" t="s">
        <v>338</v>
      </c>
      <c r="E12" s="70" t="s">
        <v>339</v>
      </c>
      <c r="F12" s="70" t="s">
        <v>339</v>
      </c>
      <c r="G12" s="71" t="s">
        <v>340</v>
      </c>
    </row>
    <row r="13" spans="2:9">
      <c r="B13" s="40"/>
      <c r="C13" s="41"/>
      <c r="D13" s="41"/>
      <c r="E13" s="41"/>
      <c r="F13" s="41"/>
      <c r="G13" s="26">
        <f>F13*C13</f>
        <v>0</v>
      </c>
    </row>
    <row r="14" spans="2:9" ht="19.5">
      <c r="B14" s="40"/>
      <c r="C14" s="41"/>
      <c r="D14" s="41"/>
      <c r="E14" s="41"/>
      <c r="F14" s="41"/>
      <c r="G14" s="26">
        <f t="shared" ref="G14:G25" si="0">F14*C14</f>
        <v>0</v>
      </c>
      <c r="I14" s="56"/>
    </row>
    <row r="15" spans="2:9">
      <c r="B15" s="40"/>
      <c r="C15" s="41"/>
      <c r="D15" s="41"/>
      <c r="E15" s="41"/>
      <c r="F15" s="41"/>
      <c r="G15" s="26">
        <f t="shared" si="0"/>
        <v>0</v>
      </c>
    </row>
    <row r="16" spans="2:9">
      <c r="B16" s="40"/>
      <c r="C16" s="41"/>
      <c r="D16" s="41"/>
      <c r="E16" s="41"/>
      <c r="F16" s="41"/>
      <c r="G16" s="26">
        <f t="shared" si="0"/>
        <v>0</v>
      </c>
    </row>
    <row r="17" spans="2:12" ht="20.25">
      <c r="B17" s="40"/>
      <c r="C17" s="41"/>
      <c r="D17" s="41"/>
      <c r="E17" s="41"/>
      <c r="F17" s="41"/>
      <c r="G17" s="26">
        <f t="shared" si="0"/>
        <v>0</v>
      </c>
      <c r="H17" s="42"/>
      <c r="I17" s="42"/>
      <c r="J17" s="42"/>
    </row>
    <row r="18" spans="2:12" ht="20.25">
      <c r="B18" s="40"/>
      <c r="C18" s="41"/>
      <c r="D18" s="41"/>
      <c r="E18" s="41"/>
      <c r="F18" s="41"/>
      <c r="G18" s="26">
        <f t="shared" si="0"/>
        <v>0</v>
      </c>
      <c r="H18" s="42"/>
      <c r="I18" s="42"/>
      <c r="J18" s="42"/>
      <c r="K18" s="42"/>
    </row>
    <row r="19" spans="2:12" ht="20.25">
      <c r="B19" s="40"/>
      <c r="C19" s="41"/>
      <c r="D19" s="41"/>
      <c r="E19" s="41"/>
      <c r="F19" s="41"/>
      <c r="G19" s="26">
        <f t="shared" si="0"/>
        <v>0</v>
      </c>
      <c r="H19" s="42"/>
      <c r="I19" s="42"/>
      <c r="J19" s="42"/>
    </row>
    <row r="20" spans="2:12">
      <c r="B20" s="40"/>
      <c r="C20" s="41"/>
      <c r="D20" s="41"/>
      <c r="E20" s="41"/>
      <c r="F20" s="41"/>
      <c r="G20" s="26">
        <f t="shared" si="0"/>
        <v>0</v>
      </c>
      <c r="L20" s="57"/>
    </row>
    <row r="21" spans="2:12">
      <c r="B21" s="40"/>
      <c r="C21" s="41"/>
      <c r="D21" s="41"/>
      <c r="E21" s="41"/>
      <c r="F21" s="41"/>
      <c r="G21" s="26">
        <f t="shared" si="0"/>
        <v>0</v>
      </c>
    </row>
    <row r="22" spans="2:12">
      <c r="B22" s="40"/>
      <c r="C22" s="41"/>
      <c r="D22" s="41"/>
      <c r="E22" s="41"/>
      <c r="F22" s="41"/>
      <c r="G22" s="26">
        <f t="shared" si="0"/>
        <v>0</v>
      </c>
    </row>
    <row r="23" spans="2:12">
      <c r="B23" s="40"/>
      <c r="C23" s="41"/>
      <c r="D23" s="41"/>
      <c r="E23" s="41"/>
      <c r="F23" s="41"/>
      <c r="G23" s="26">
        <f t="shared" si="0"/>
        <v>0</v>
      </c>
    </row>
    <row r="24" spans="2:12">
      <c r="B24" s="40"/>
      <c r="C24" s="41"/>
      <c r="D24" s="41"/>
      <c r="E24" s="41"/>
      <c r="F24" s="41"/>
      <c r="G24" s="26">
        <f t="shared" si="0"/>
        <v>0</v>
      </c>
    </row>
    <row r="25" spans="2:12">
      <c r="B25" s="40"/>
      <c r="C25" s="41"/>
      <c r="D25" s="41"/>
      <c r="E25" s="41"/>
      <c r="F25" s="41"/>
      <c r="G25" s="26">
        <f t="shared" si="0"/>
        <v>0</v>
      </c>
    </row>
    <row r="26" spans="2:12">
      <c r="B26" s="43" t="s">
        <v>27</v>
      </c>
      <c r="C26" s="44"/>
      <c r="D26" s="44"/>
      <c r="E26" s="44"/>
      <c r="F26" s="44"/>
      <c r="G26" s="45">
        <f>SUM(G13:G25)</f>
        <v>0</v>
      </c>
    </row>
    <row r="28" spans="2:12">
      <c r="B28" s="31" t="s">
        <v>28</v>
      </c>
      <c r="C28" s="46"/>
      <c r="D28" s="46"/>
      <c r="E28" s="59"/>
    </row>
    <row r="29" spans="2:12">
      <c r="B29" s="32" t="s">
        <v>328</v>
      </c>
      <c r="C29" s="32"/>
      <c r="D29" s="32"/>
      <c r="E29" s="32"/>
      <c r="F29" s="32"/>
      <c r="G29" s="32"/>
      <c r="H29" s="32"/>
    </row>
    <row r="30" spans="2:12">
      <c r="B30" s="32" t="s">
        <v>29</v>
      </c>
      <c r="C30" s="32"/>
      <c r="D30" s="32"/>
      <c r="E30" s="32"/>
      <c r="F30" s="32"/>
      <c r="G30" s="32"/>
      <c r="H30" s="32"/>
    </row>
    <row r="31" spans="2:12">
      <c r="B31" s="32" t="s">
        <v>329</v>
      </c>
      <c r="C31" s="32"/>
      <c r="D31" s="32"/>
      <c r="E31" s="32"/>
      <c r="F31" s="32"/>
      <c r="G31" s="32"/>
      <c r="H31" s="32"/>
    </row>
    <row r="33" spans="2:7">
      <c r="B33" s="33" t="s">
        <v>30</v>
      </c>
      <c r="C33" s="47" t="s">
        <v>334</v>
      </c>
      <c r="D33" s="47"/>
      <c r="E33" s="100" t="s">
        <v>31</v>
      </c>
      <c r="F33" s="101"/>
      <c r="G33" s="36" t="s">
        <v>32</v>
      </c>
    </row>
    <row r="34" spans="2:7">
      <c r="B34" s="37" t="s">
        <v>19</v>
      </c>
      <c r="C34" s="38" t="s">
        <v>33</v>
      </c>
      <c r="D34" s="38" t="s">
        <v>34</v>
      </c>
      <c r="E34" s="104" t="s">
        <v>35</v>
      </c>
      <c r="F34" s="105"/>
      <c r="G34" s="39" t="s">
        <v>36</v>
      </c>
    </row>
    <row r="35" spans="2:7" ht="18.75">
      <c r="B35" s="48" t="s">
        <v>37</v>
      </c>
      <c r="C35" s="64"/>
      <c r="D35" s="50">
        <f>C35/3.6</f>
        <v>0</v>
      </c>
      <c r="E35" s="106" t="s">
        <v>38</v>
      </c>
      <c r="F35" s="107"/>
      <c r="G35" s="26">
        <f>D35*3.6*INDEX(shortlist!$B$6:$I$7,VLOOKUP(E35,shortlist!$B$6:$I$7,2),6)*INDEX(shortlist!$B$6:$I$7,VLOOKUP(E35,shortlist!$B$6:$I$7,2),8)/INDEX(shortlist!$B$6:$I$7,VLOOKUP(E35,shortlist!$B$6:$I$7,2),7)*INDEX(shortlist!$B$6:$I$7,VLOOKUP(E35,shortlist!$B$6:$I$7,2),4)*60</f>
        <v>0</v>
      </c>
    </row>
    <row r="36" spans="2:7" ht="18.75">
      <c r="B36" s="48" t="s">
        <v>39</v>
      </c>
      <c r="C36" s="65"/>
      <c r="D36" s="50">
        <f>C36/3.6</f>
        <v>0</v>
      </c>
      <c r="E36" s="106" t="s">
        <v>40</v>
      </c>
      <c r="F36" s="107"/>
      <c r="G36" s="26">
        <f>D36*3.6*INDEX(shortlist!$B$6:$I$7,VLOOKUP(E36,shortlist!$B$6:$I$7,2),6)*INDEX(shortlist!$B$6:$I$7,VLOOKUP(E36,shortlist!$B$6:$I$7,2),8)/INDEX(shortlist!$B$6:$I$7,VLOOKUP(E36,shortlist!$B$6:$I$7,2),7)*INDEX(shortlist!$B$6:$I$7,VLOOKUP(E36,shortlist!$B$6:$I$7,2),4)*60</f>
        <v>0</v>
      </c>
    </row>
    <row r="37" spans="2:7" ht="18.75">
      <c r="B37" s="48" t="s">
        <v>41</v>
      </c>
      <c r="C37" s="65"/>
      <c r="D37" s="50">
        <f t="shared" ref="D37:D39" si="1">C37/3.6</f>
        <v>0</v>
      </c>
      <c r="E37" s="106" t="s">
        <v>38</v>
      </c>
      <c r="F37" s="107"/>
      <c r="G37" s="26">
        <f>D37*3.6*INDEX(shortlist!$B$6:$I$7,VLOOKUP(E37,shortlist!$B$6:$I$7,2),6)*INDEX(shortlist!$B$6:$I$7,VLOOKUP(E37,shortlist!$B$6:$I$7,2),8)/INDEX(shortlist!$B$6:$I$7,VLOOKUP(E37,shortlist!$B$6:$I$7,2),7)*INDEX(shortlist!$B$6:$I$7,VLOOKUP(E37,shortlist!$B$6:$I$7,2),4)*60</f>
        <v>0</v>
      </c>
    </row>
    <row r="38" spans="2:7" ht="18.75">
      <c r="B38" s="48" t="s">
        <v>43</v>
      </c>
      <c r="C38" s="65"/>
      <c r="D38" s="50">
        <f t="shared" si="1"/>
        <v>0</v>
      </c>
      <c r="E38" s="106" t="s">
        <v>40</v>
      </c>
      <c r="F38" s="107"/>
      <c r="G38" s="26">
        <f>D38*3.6*INDEX(shortlist!$B$6:$I$7,VLOOKUP(E38,shortlist!$B$6:$I$7,2),6)*INDEX(shortlist!$B$6:$I$7,VLOOKUP(E38,shortlist!$B$6:$I$7,2),8)/INDEX(shortlist!$B$6:$I$7,VLOOKUP(E38,shortlist!$B$6:$I$7,2),7)*INDEX(shortlist!$B$6:$I$7,VLOOKUP(E38,shortlist!$B$6:$I$7,2),4)*60</f>
        <v>0</v>
      </c>
    </row>
    <row r="39" spans="2:7" ht="18.75">
      <c r="B39" s="53" t="s">
        <v>44</v>
      </c>
      <c r="C39" s="66"/>
      <c r="D39" s="55">
        <f t="shared" si="1"/>
        <v>0</v>
      </c>
      <c r="E39" s="102" t="s">
        <v>40</v>
      </c>
      <c r="F39" s="103"/>
      <c r="G39" s="45">
        <f>D39*3.6*INDEX(shortlist!$B$6:$I$7,VLOOKUP(E39,shortlist!$B$6:$I$7,2),6)*INDEX(shortlist!$B$6:$I$7,VLOOKUP(E39,shortlist!$B$6:$I$7,2),8)/INDEX(shortlist!$B$6:$I$7,VLOOKUP(E39,shortlist!$B$6:$I$7,2),7)*INDEX(shortlist!$B$6:$I$7,VLOOKUP(E39,shortlist!$B$6:$I$7,2),4)*60</f>
        <v>0</v>
      </c>
    </row>
  </sheetData>
  <mergeCells count="10">
    <mergeCell ref="C2:G2"/>
    <mergeCell ref="C4:D4"/>
    <mergeCell ref="C5:D5"/>
    <mergeCell ref="E33:F33"/>
    <mergeCell ref="E39:F39"/>
    <mergeCell ref="E34:F34"/>
    <mergeCell ref="E35:F35"/>
    <mergeCell ref="E36:F36"/>
    <mergeCell ref="E37:F37"/>
    <mergeCell ref="E38:F38"/>
  </mergeCells>
  <pageMargins left="0.7" right="0.7" top="0.75" bottom="0.75" header="0.3" footer="0.3"/>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shortlist!$B$6:$B$7</xm:f>
          </x14:formula1>
          <xm:sqref>E37:F37 E35:E36 E38:E39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9"/>
  <sheetViews>
    <sheetView topLeftCell="A16" workbookViewId="0">
      <selection activeCell="F41" sqref="F41"/>
    </sheetView>
  </sheetViews>
  <sheetFormatPr baseColWidth="10" defaultColWidth="11" defaultRowHeight="15.75"/>
  <cols>
    <col min="1" max="1" width="2.375" customWidth="1"/>
    <col min="2" max="2" width="22.125" customWidth="1"/>
    <col min="3" max="3" width="7.625" customWidth="1"/>
    <col min="4" max="4" width="8.125" customWidth="1"/>
    <col min="5" max="5" width="10.25" customWidth="1"/>
    <col min="6" max="6" width="11.625" customWidth="1"/>
    <col min="7" max="7" width="14.5" customWidth="1"/>
    <col min="8" max="8" width="3" customWidth="1"/>
    <col min="9" max="9" width="7.875" customWidth="1"/>
    <col min="10" max="10" width="14.875" customWidth="1"/>
  </cols>
  <sheetData>
    <row r="1" spans="2:9" ht="62.1" customHeight="1"/>
    <row r="2" spans="2:9" ht="21">
      <c r="B2" s="19" t="s">
        <v>45</v>
      </c>
      <c r="C2" s="94" t="s">
        <v>7</v>
      </c>
      <c r="D2" s="95"/>
      <c r="E2" s="95"/>
      <c r="F2" s="95"/>
      <c r="G2" s="95"/>
    </row>
    <row r="4" spans="2:9" ht="16.5">
      <c r="B4" s="30" t="s">
        <v>9</v>
      </c>
      <c r="C4" s="108" t="s">
        <v>10</v>
      </c>
      <c r="D4" s="109"/>
    </row>
    <row r="5" spans="2:9" ht="18.75">
      <c r="C5" s="110" t="s">
        <v>11</v>
      </c>
      <c r="D5" s="111"/>
    </row>
    <row r="7" spans="2:9">
      <c r="B7" s="31" t="s">
        <v>12</v>
      </c>
    </row>
    <row r="8" spans="2:9">
      <c r="B8" s="32" t="s">
        <v>330</v>
      </c>
      <c r="C8" s="32"/>
      <c r="D8" s="32"/>
      <c r="E8" s="32"/>
      <c r="F8" s="32"/>
      <c r="G8" s="32"/>
    </row>
    <row r="9" spans="2:9">
      <c r="B9" s="32" t="s">
        <v>13</v>
      </c>
      <c r="C9" s="32"/>
      <c r="D9" s="32"/>
      <c r="E9" s="32"/>
      <c r="F9" s="32"/>
      <c r="G9" s="32"/>
    </row>
    <row r="11" spans="2:9" ht="36" customHeight="1">
      <c r="B11" s="33" t="s">
        <v>14</v>
      </c>
      <c r="C11" s="34" t="s">
        <v>15</v>
      </c>
      <c r="D11" s="34" t="s">
        <v>16</v>
      </c>
      <c r="E11" s="35" t="s">
        <v>17</v>
      </c>
      <c r="F11" s="91" t="s">
        <v>18</v>
      </c>
      <c r="G11" s="92"/>
    </row>
    <row r="12" spans="2:9">
      <c r="B12" s="37" t="s">
        <v>19</v>
      </c>
      <c r="C12" s="70" t="s">
        <v>337</v>
      </c>
      <c r="D12" s="70" t="s">
        <v>338</v>
      </c>
      <c r="E12" s="70" t="s">
        <v>339</v>
      </c>
      <c r="F12" s="70" t="s">
        <v>339</v>
      </c>
      <c r="G12" s="71" t="s">
        <v>340</v>
      </c>
    </row>
    <row r="13" spans="2:9">
      <c r="B13" s="40"/>
      <c r="C13" s="41"/>
      <c r="D13" s="41"/>
      <c r="E13" s="41"/>
      <c r="F13" s="41"/>
      <c r="G13" s="26">
        <f>F13*C13</f>
        <v>0</v>
      </c>
    </row>
    <row r="14" spans="2:9" ht="19.5">
      <c r="B14" s="40"/>
      <c r="C14" s="41"/>
      <c r="D14" s="41"/>
      <c r="E14" s="41"/>
      <c r="F14" s="41"/>
      <c r="G14" s="26">
        <f t="shared" ref="G14:G25" si="0">F14*C14</f>
        <v>0</v>
      </c>
      <c r="I14" s="56"/>
    </row>
    <row r="15" spans="2:9">
      <c r="B15" s="40"/>
      <c r="C15" s="41"/>
      <c r="D15" s="41"/>
      <c r="E15" s="41"/>
      <c r="F15" s="41"/>
      <c r="G15" s="26">
        <f t="shared" si="0"/>
        <v>0</v>
      </c>
    </row>
    <row r="16" spans="2:9">
      <c r="B16" s="40"/>
      <c r="C16" s="41"/>
      <c r="D16" s="41"/>
      <c r="E16" s="41"/>
      <c r="F16" s="41"/>
      <c r="G16" s="26">
        <f t="shared" si="0"/>
        <v>0</v>
      </c>
    </row>
    <row r="17" spans="2:12" ht="20.25">
      <c r="B17" s="40"/>
      <c r="C17" s="41"/>
      <c r="D17" s="41"/>
      <c r="E17" s="41"/>
      <c r="F17" s="41"/>
      <c r="G17" s="26">
        <f t="shared" si="0"/>
        <v>0</v>
      </c>
      <c r="H17" s="42"/>
      <c r="I17" s="42"/>
      <c r="J17" s="42"/>
    </row>
    <row r="18" spans="2:12" ht="20.25">
      <c r="B18" s="40"/>
      <c r="C18" s="41"/>
      <c r="D18" s="41"/>
      <c r="E18" s="41"/>
      <c r="F18" s="41"/>
      <c r="G18" s="26">
        <f t="shared" si="0"/>
        <v>0</v>
      </c>
      <c r="H18" s="42"/>
      <c r="I18" s="42"/>
      <c r="J18" s="42"/>
      <c r="K18" s="42"/>
    </row>
    <row r="19" spans="2:12" ht="20.25">
      <c r="B19" s="40"/>
      <c r="C19" s="41"/>
      <c r="D19" s="41"/>
      <c r="E19" s="41"/>
      <c r="F19" s="41"/>
      <c r="G19" s="26">
        <f t="shared" si="0"/>
        <v>0</v>
      </c>
      <c r="H19" s="42"/>
      <c r="I19" s="42"/>
      <c r="J19" s="42"/>
    </row>
    <row r="20" spans="2:12">
      <c r="B20" s="40"/>
      <c r="C20" s="41"/>
      <c r="D20" s="41"/>
      <c r="E20" s="41"/>
      <c r="F20" s="41"/>
      <c r="G20" s="26">
        <f t="shared" si="0"/>
        <v>0</v>
      </c>
      <c r="L20" s="57"/>
    </row>
    <row r="21" spans="2:12">
      <c r="B21" s="40"/>
      <c r="C21" s="41"/>
      <c r="D21" s="41"/>
      <c r="E21" s="41"/>
      <c r="F21" s="41"/>
      <c r="G21" s="26">
        <f t="shared" si="0"/>
        <v>0</v>
      </c>
    </row>
    <row r="22" spans="2:12">
      <c r="B22" s="40"/>
      <c r="C22" s="41"/>
      <c r="D22" s="41"/>
      <c r="E22" s="41"/>
      <c r="F22" s="41"/>
      <c r="G22" s="26">
        <f t="shared" si="0"/>
        <v>0</v>
      </c>
    </row>
    <row r="23" spans="2:12">
      <c r="B23" s="40"/>
      <c r="C23" s="41"/>
      <c r="D23" s="41"/>
      <c r="E23" s="41"/>
      <c r="F23" s="41"/>
      <c r="G23" s="26">
        <f t="shared" si="0"/>
        <v>0</v>
      </c>
    </row>
    <row r="24" spans="2:12">
      <c r="B24" s="40"/>
      <c r="C24" s="41"/>
      <c r="D24" s="41"/>
      <c r="E24" s="41"/>
      <c r="F24" s="41"/>
      <c r="G24" s="26">
        <f t="shared" si="0"/>
        <v>0</v>
      </c>
    </row>
    <row r="25" spans="2:12">
      <c r="B25" s="40"/>
      <c r="C25" s="41"/>
      <c r="D25" s="41"/>
      <c r="E25" s="41"/>
      <c r="F25" s="41"/>
      <c r="G25" s="26">
        <f t="shared" si="0"/>
        <v>0</v>
      </c>
    </row>
    <row r="26" spans="2:12">
      <c r="B26" s="43" t="s">
        <v>27</v>
      </c>
      <c r="C26" s="44"/>
      <c r="D26" s="44"/>
      <c r="E26" s="44"/>
      <c r="F26" s="44"/>
      <c r="G26" s="45">
        <f>SUM(G13:G25)</f>
        <v>0</v>
      </c>
    </row>
    <row r="28" spans="2:12">
      <c r="B28" s="31" t="s">
        <v>28</v>
      </c>
      <c r="C28" s="46"/>
      <c r="D28" s="46"/>
      <c r="E28" s="46"/>
    </row>
    <row r="29" spans="2:12">
      <c r="B29" s="32" t="s">
        <v>328</v>
      </c>
      <c r="C29" s="32"/>
      <c r="D29" s="32"/>
      <c r="E29" s="32"/>
      <c r="F29" s="32"/>
      <c r="G29" s="32"/>
      <c r="H29" s="32"/>
    </row>
    <row r="30" spans="2:12">
      <c r="B30" s="32" t="s">
        <v>29</v>
      </c>
      <c r="C30" s="32"/>
      <c r="D30" s="32"/>
      <c r="E30" s="32"/>
      <c r="F30" s="32"/>
      <c r="G30" s="32"/>
      <c r="H30" s="32"/>
    </row>
    <row r="31" spans="2:12">
      <c r="B31" s="32" t="s">
        <v>329</v>
      </c>
      <c r="C31" s="32"/>
      <c r="D31" s="32"/>
      <c r="E31" s="32"/>
      <c r="F31" s="32"/>
      <c r="G31" s="32"/>
      <c r="H31" s="32"/>
    </row>
    <row r="33" spans="2:7">
      <c r="B33" s="33" t="s">
        <v>30</v>
      </c>
      <c r="C33" s="47" t="s">
        <v>334</v>
      </c>
      <c r="D33" s="47"/>
      <c r="E33" s="100" t="s">
        <v>31</v>
      </c>
      <c r="F33" s="101"/>
      <c r="G33" s="36" t="s">
        <v>32</v>
      </c>
    </row>
    <row r="34" spans="2:7">
      <c r="B34" s="37" t="s">
        <v>19</v>
      </c>
      <c r="C34" s="38" t="s">
        <v>33</v>
      </c>
      <c r="D34" s="38" t="s">
        <v>34</v>
      </c>
      <c r="E34" s="104" t="s">
        <v>35</v>
      </c>
      <c r="F34" s="105"/>
      <c r="G34" s="39" t="s">
        <v>36</v>
      </c>
    </row>
    <row r="35" spans="2:7" ht="18.75">
      <c r="B35" s="48" t="s">
        <v>37</v>
      </c>
      <c r="C35" s="64"/>
      <c r="D35" s="50">
        <f>C35/3.6</f>
        <v>0</v>
      </c>
      <c r="E35" s="106" t="s">
        <v>38</v>
      </c>
      <c r="F35" s="107"/>
      <c r="G35" s="26">
        <f>D35*3.6*INDEX(shortlist!$B$6:$I$7,VLOOKUP(E35,shortlist!$B$6:$I$7,2),6)*INDEX(shortlist!$B$6:$I$7,VLOOKUP(E35,shortlist!$B$6:$I$7,2),8)/INDEX(shortlist!$B$6:$I$7,VLOOKUP(E35,shortlist!$B$6:$I$7,2),7)*INDEX(shortlist!$B$6:$I$7,VLOOKUP(E35,shortlist!$B$6:$I$7,2),4)*60</f>
        <v>0</v>
      </c>
    </row>
    <row r="36" spans="2:7" ht="18.75">
      <c r="B36" s="48" t="s">
        <v>39</v>
      </c>
      <c r="C36" s="65"/>
      <c r="D36" s="50">
        <f>C36/3.6</f>
        <v>0</v>
      </c>
      <c r="E36" s="106" t="s">
        <v>40</v>
      </c>
      <c r="F36" s="107"/>
      <c r="G36" s="26">
        <f>D36*3.6*INDEX(shortlist!$B$6:$I$7,VLOOKUP(E36,shortlist!$B$6:$I$7,2),6)*INDEX(shortlist!$B$6:$I$7,VLOOKUP(E36,shortlist!$B$6:$I$7,2),8)/INDEX(shortlist!$B$6:$I$7,VLOOKUP(E36,shortlist!$B$6:$I$7,2),7)*INDEX(shortlist!$B$6:$I$7,VLOOKUP(E36,shortlist!$B$6:$I$7,2),4)*60</f>
        <v>0</v>
      </c>
    </row>
    <row r="37" spans="2:7" ht="18.75">
      <c r="B37" s="48" t="s">
        <v>41</v>
      </c>
      <c r="C37" s="65"/>
      <c r="D37" s="50">
        <f t="shared" ref="D37:D39" si="1">C37/3.6</f>
        <v>0</v>
      </c>
      <c r="E37" s="106" t="s">
        <v>38</v>
      </c>
      <c r="F37" s="107"/>
      <c r="G37" s="26">
        <f>D37*3.6*INDEX(shortlist!$B$6:$I$7,VLOOKUP(E37,shortlist!$B$6:$I$7,2),6)*INDEX(shortlist!$B$6:$I$7,VLOOKUP(E37,shortlist!$B$6:$I$7,2),8)/INDEX(shortlist!$B$6:$I$7,VLOOKUP(E37,shortlist!$B$6:$I$7,2),7)*INDEX(shortlist!$B$6:$I$7,VLOOKUP(E37,shortlist!$B$6:$I$7,2),4)*60</f>
        <v>0</v>
      </c>
    </row>
    <row r="38" spans="2:7" ht="18.75">
      <c r="B38" s="48" t="s">
        <v>43</v>
      </c>
      <c r="C38" s="65"/>
      <c r="D38" s="50">
        <f t="shared" si="1"/>
        <v>0</v>
      </c>
      <c r="E38" s="106" t="s">
        <v>40</v>
      </c>
      <c r="F38" s="107"/>
      <c r="G38" s="26">
        <f>D38*3.6*INDEX(shortlist!$B$6:$I$7,VLOOKUP(E38,shortlist!$B$6:$I$7,2),6)*INDEX(shortlist!$B$6:$I$7,VLOOKUP(E38,shortlist!$B$6:$I$7,2),8)/INDEX(shortlist!$B$6:$I$7,VLOOKUP(E38,shortlist!$B$6:$I$7,2),7)*INDEX(shortlist!$B$6:$I$7,VLOOKUP(E38,shortlist!$B$6:$I$7,2),4)*60</f>
        <v>0</v>
      </c>
    </row>
    <row r="39" spans="2:7" ht="18.75">
      <c r="B39" s="53" t="s">
        <v>44</v>
      </c>
      <c r="C39" s="66"/>
      <c r="D39" s="55">
        <f t="shared" si="1"/>
        <v>0</v>
      </c>
      <c r="E39" s="102" t="s">
        <v>40</v>
      </c>
      <c r="F39" s="103"/>
      <c r="G39" s="45">
        <f>D39*3.6*INDEX(shortlist!$B$6:$I$7,VLOOKUP(E39,shortlist!$B$6:$I$7,2),6)*INDEX(shortlist!$B$6:$I$7,VLOOKUP(E39,shortlist!$B$6:$I$7,2),8)/INDEX(shortlist!$B$6:$I$7,VLOOKUP(E39,shortlist!$B$6:$I$7,2),7)*INDEX(shortlist!$B$6:$I$7,VLOOKUP(E39,shortlist!$B$6:$I$7,2),4)*60</f>
        <v>0</v>
      </c>
    </row>
  </sheetData>
  <mergeCells count="10">
    <mergeCell ref="C2:G2"/>
    <mergeCell ref="C4:D4"/>
    <mergeCell ref="C5:D5"/>
    <mergeCell ref="E33:F33"/>
    <mergeCell ref="E39:F39"/>
    <mergeCell ref="E34:F34"/>
    <mergeCell ref="E35:F35"/>
    <mergeCell ref="E36:F36"/>
    <mergeCell ref="E37:F37"/>
    <mergeCell ref="E38:F38"/>
  </mergeCells>
  <pageMargins left="0.7" right="0.7" top="0.75" bottom="0.75" header="0.3" footer="0.3"/>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shortlist!$B$6:$B$7</xm:f>
          </x14:formula1>
          <xm:sqref>E37:F37 E35:E36 E38:E39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1"/>
  <sheetViews>
    <sheetView workbookViewId="0">
      <selection activeCell="B5" sqref="B5"/>
    </sheetView>
  </sheetViews>
  <sheetFormatPr baseColWidth="10" defaultColWidth="11" defaultRowHeight="15.75"/>
  <cols>
    <col min="1" max="1" width="3.5" customWidth="1"/>
    <col min="2" max="2" width="14.125" customWidth="1"/>
    <col min="3" max="5" width="15" customWidth="1"/>
    <col min="6" max="6" width="3.375" customWidth="1"/>
  </cols>
  <sheetData>
    <row r="1" spans="2:5" ht="60" customHeight="1"/>
    <row r="2" spans="2:5" ht="21">
      <c r="B2" s="19" t="s">
        <v>46</v>
      </c>
      <c r="C2" s="20"/>
      <c r="D2" s="20"/>
    </row>
    <row r="4" spans="2:5">
      <c r="B4" s="21" t="s">
        <v>20</v>
      </c>
      <c r="C4" s="22" t="str">
        <f>scenario1!C2</f>
        <v>Nom du scénario</v>
      </c>
      <c r="D4" s="22" t="str">
        <f>scenario2!C2</f>
        <v>Nom du scénario</v>
      </c>
      <c r="E4" s="23" t="str">
        <f>scenario3!C2</f>
        <v>Nom du scénario</v>
      </c>
    </row>
    <row r="5" spans="2:5">
      <c r="B5" s="24" t="s">
        <v>47</v>
      </c>
      <c r="C5" s="25">
        <f>scenario1!G26</f>
        <v>0</v>
      </c>
      <c r="D5" s="25">
        <f>scenario2!G26</f>
        <v>0</v>
      </c>
      <c r="E5" s="26">
        <f>scenario3!G26</f>
        <v>0</v>
      </c>
    </row>
    <row r="6" spans="2:5">
      <c r="B6" s="24" t="s">
        <v>37</v>
      </c>
      <c r="C6" s="25">
        <f>scenario1!G35</f>
        <v>0</v>
      </c>
      <c r="D6" s="25">
        <f>scenario2!G35</f>
        <v>0</v>
      </c>
      <c r="E6" s="26">
        <f>scenario3!G35</f>
        <v>0</v>
      </c>
    </row>
    <row r="7" spans="2:5">
      <c r="B7" s="24" t="s">
        <v>41</v>
      </c>
      <c r="C7" s="25">
        <f>scenario1!G36</f>
        <v>0</v>
      </c>
      <c r="D7" s="25">
        <f>scenario2!G36</f>
        <v>0</v>
      </c>
      <c r="E7" s="26">
        <f>scenario3!G36</f>
        <v>0</v>
      </c>
    </row>
    <row r="8" spans="2:5">
      <c r="B8" s="24" t="s">
        <v>39</v>
      </c>
      <c r="C8" s="25">
        <f>scenario1!G37</f>
        <v>0</v>
      </c>
      <c r="D8" s="25">
        <f>scenario2!G37</f>
        <v>0</v>
      </c>
      <c r="E8" s="26">
        <f>scenario3!G37</f>
        <v>0</v>
      </c>
    </row>
    <row r="9" spans="2:5">
      <c r="B9" s="24" t="s">
        <v>43</v>
      </c>
      <c r="C9" s="25">
        <f>scenario1!G38</f>
        <v>0</v>
      </c>
      <c r="D9" s="25">
        <f>scenario2!G38</f>
        <v>0</v>
      </c>
      <c r="E9" s="26">
        <f>scenario3!G38</f>
        <v>0</v>
      </c>
    </row>
    <row r="10" spans="2:5">
      <c r="B10" s="24" t="s">
        <v>44</v>
      </c>
      <c r="C10" s="25">
        <f>scenario1!G39</f>
        <v>0</v>
      </c>
      <c r="D10" s="25">
        <f>scenario2!G39</f>
        <v>0</v>
      </c>
      <c r="E10" s="26">
        <f>scenario3!G39</f>
        <v>0</v>
      </c>
    </row>
    <row r="11" spans="2:5" ht="16.5">
      <c r="B11" s="27" t="s">
        <v>27</v>
      </c>
      <c r="C11" s="28">
        <f>SUM(C5:C10)</f>
        <v>0</v>
      </c>
      <c r="D11" s="28">
        <f>SUM(D5:D10)</f>
        <v>0</v>
      </c>
      <c r="E11" s="29">
        <f>SUM(E5:E10)</f>
        <v>0</v>
      </c>
    </row>
  </sheetData>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57"/>
  <sheetViews>
    <sheetView topLeftCell="C1" zoomScale="111" zoomScaleNormal="111" workbookViewId="0">
      <selection activeCell="AG10" sqref="AG10"/>
    </sheetView>
  </sheetViews>
  <sheetFormatPr baseColWidth="10" defaultColWidth="8.875" defaultRowHeight="15.75"/>
  <cols>
    <col min="1" max="1" width="7.625" customWidth="1"/>
    <col min="2" max="2" width="5.875" customWidth="1"/>
    <col min="3" max="3" width="111.375" customWidth="1"/>
    <col min="4" max="7" width="7.5" customWidth="1"/>
    <col min="8" max="8" width="5.625" customWidth="1"/>
    <col min="9" max="9" width="20.375" customWidth="1"/>
    <col min="10" max="10" width="15" customWidth="1"/>
    <col min="11" max="11" width="11.625" customWidth="1"/>
    <col min="12" max="12" width="35.875" customWidth="1"/>
    <col min="13" max="13" width="13" customWidth="1"/>
    <col min="15" max="15" width="21.875" customWidth="1"/>
    <col min="16" max="16" width="22.5" customWidth="1"/>
    <col min="17" max="17" width="25.5" customWidth="1"/>
    <col min="18" max="18" width="47.375" customWidth="1"/>
    <col min="19" max="19" width="16.5" customWidth="1"/>
    <col min="20" max="20" width="13" customWidth="1"/>
    <col min="21" max="21" width="33.375" customWidth="1"/>
    <col min="22" max="22" width="29.625" customWidth="1"/>
    <col min="23" max="23" width="25.125" customWidth="1"/>
    <col min="24" max="24" width="30.875" customWidth="1"/>
    <col min="25" max="25" width="54.375" customWidth="1"/>
    <col min="26" max="26" width="43" customWidth="1"/>
    <col min="27" max="27" width="22.375" customWidth="1"/>
    <col min="28" max="28" width="28.375" customWidth="1"/>
    <col min="29" max="29" width="31.875" customWidth="1"/>
    <col min="30" max="30" width="24.5" customWidth="1"/>
    <col min="31" max="31" width="28.875" customWidth="1"/>
    <col min="32" max="32" width="34" customWidth="1"/>
    <col min="33" max="33" width="36.625" customWidth="1"/>
    <col min="34" max="34" width="37.625" customWidth="1"/>
    <col min="35" max="35" width="41.875" customWidth="1"/>
    <col min="37" max="37" width="16.375" customWidth="1"/>
    <col min="38" max="38" width="22.5" customWidth="1"/>
  </cols>
  <sheetData>
    <row r="1" spans="1:55">
      <c r="A1" s="1" t="s">
        <v>48</v>
      </c>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row>
    <row r="2" spans="1:55">
      <c r="B2" s="1" t="s">
        <v>49</v>
      </c>
      <c r="C2" s="1" t="s">
        <v>50</v>
      </c>
      <c r="O2" s="7"/>
      <c r="P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row>
    <row r="3" spans="1:55">
      <c r="O3" s="7"/>
      <c r="P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row>
    <row r="4" spans="1:55">
      <c r="P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row>
    <row r="5" spans="1:55" ht="14.1" customHeight="1">
      <c r="A5" s="1" t="s">
        <v>51</v>
      </c>
      <c r="B5" s="4" t="s">
        <v>52</v>
      </c>
      <c r="C5" s="4" t="s">
        <v>53</v>
      </c>
      <c r="D5" s="4" t="s">
        <v>53</v>
      </c>
      <c r="E5" s="4" t="s">
        <v>53</v>
      </c>
      <c r="F5" s="4" t="s">
        <v>53</v>
      </c>
      <c r="G5" s="4" t="s">
        <v>54</v>
      </c>
      <c r="H5" s="4" t="s">
        <v>55</v>
      </c>
      <c r="I5" s="4" t="s">
        <v>56</v>
      </c>
      <c r="J5" s="4" t="s">
        <v>57</v>
      </c>
      <c r="K5" s="4" t="s">
        <v>58</v>
      </c>
      <c r="L5" s="4" t="s">
        <v>58</v>
      </c>
      <c r="M5" s="4" t="s">
        <v>59</v>
      </c>
      <c r="O5" s="8" t="s">
        <v>60</v>
      </c>
      <c r="P5" s="8" t="s">
        <v>60</v>
      </c>
      <c r="Q5" s="8" t="s">
        <v>60</v>
      </c>
      <c r="R5" s="8" t="s">
        <v>60</v>
      </c>
      <c r="S5" s="8" t="s">
        <v>60</v>
      </c>
      <c r="T5" s="8" t="s">
        <v>60</v>
      </c>
      <c r="U5" s="8" t="s">
        <v>60</v>
      </c>
      <c r="V5" s="8" t="s">
        <v>60</v>
      </c>
      <c r="W5" s="8" t="s">
        <v>60</v>
      </c>
      <c r="X5" s="8" t="s">
        <v>60</v>
      </c>
      <c r="Y5" s="8" t="s">
        <v>60</v>
      </c>
      <c r="Z5" s="8" t="s">
        <v>60</v>
      </c>
      <c r="AA5" s="8" t="s">
        <v>60</v>
      </c>
      <c r="AB5" s="8" t="s">
        <v>60</v>
      </c>
      <c r="AC5" s="8" t="s">
        <v>60</v>
      </c>
      <c r="AD5" s="8" t="s">
        <v>60</v>
      </c>
      <c r="AE5" s="8" t="s">
        <v>60</v>
      </c>
      <c r="AF5" s="8" t="s">
        <v>60</v>
      </c>
      <c r="AG5" s="8" t="s">
        <v>60</v>
      </c>
      <c r="AH5" s="8" t="s">
        <v>60</v>
      </c>
      <c r="AI5" s="8" t="s">
        <v>60</v>
      </c>
    </row>
    <row r="6" spans="1:55" ht="63.95" customHeight="1">
      <c r="B6" s="4" t="s">
        <v>61</v>
      </c>
      <c r="C6" s="4" t="s">
        <v>62</v>
      </c>
      <c r="D6" s="4" t="s">
        <v>63</v>
      </c>
      <c r="E6" s="4" t="s">
        <v>64</v>
      </c>
      <c r="F6" s="4" t="s">
        <v>65</v>
      </c>
      <c r="G6" s="4" t="s">
        <v>61</v>
      </c>
      <c r="H6" s="4" t="s">
        <v>61</v>
      </c>
      <c r="I6" s="4" t="s">
        <v>61</v>
      </c>
      <c r="J6" s="4" t="s">
        <v>61</v>
      </c>
      <c r="K6" s="4" t="s">
        <v>66</v>
      </c>
      <c r="L6" s="4" t="s">
        <v>67</v>
      </c>
      <c r="M6" s="4" t="s">
        <v>61</v>
      </c>
      <c r="O6" s="8" t="s">
        <v>68</v>
      </c>
      <c r="P6" s="8" t="s">
        <v>69</v>
      </c>
      <c r="Q6" s="8" t="s">
        <v>70</v>
      </c>
      <c r="R6" s="8" t="s">
        <v>71</v>
      </c>
      <c r="S6" s="8" t="s">
        <v>72</v>
      </c>
      <c r="T6" s="8" t="s">
        <v>73</v>
      </c>
      <c r="U6" s="8" t="s">
        <v>74</v>
      </c>
      <c r="V6" s="8" t="s">
        <v>75</v>
      </c>
      <c r="W6" s="8" t="s">
        <v>76</v>
      </c>
      <c r="X6" s="8" t="s">
        <v>77</v>
      </c>
      <c r="Y6" s="8" t="s">
        <v>78</v>
      </c>
      <c r="Z6" s="8" t="s">
        <v>79</v>
      </c>
      <c r="AA6" s="8" t="s">
        <v>80</v>
      </c>
      <c r="AB6" s="8" t="s">
        <v>81</v>
      </c>
      <c r="AC6" s="8" t="s">
        <v>82</v>
      </c>
      <c r="AD6" s="8" t="s">
        <v>83</v>
      </c>
      <c r="AE6" s="8" t="s">
        <v>84</v>
      </c>
      <c r="AF6" s="8" t="s">
        <v>85</v>
      </c>
      <c r="AG6" s="8" t="s">
        <v>86</v>
      </c>
      <c r="AH6" s="8" t="s">
        <v>87</v>
      </c>
      <c r="AI6" s="8" t="s">
        <v>88</v>
      </c>
    </row>
    <row r="7" spans="1:55" ht="27.95" customHeight="1">
      <c r="B7" s="4" t="s">
        <v>61</v>
      </c>
      <c r="C7" s="4" t="s">
        <v>61</v>
      </c>
      <c r="D7" s="4" t="s">
        <v>61</v>
      </c>
      <c r="E7" s="4" t="s">
        <v>61</v>
      </c>
      <c r="F7" s="4" t="s">
        <v>61</v>
      </c>
      <c r="G7" s="4" t="s">
        <v>61</v>
      </c>
      <c r="H7" s="4" t="s">
        <v>61</v>
      </c>
      <c r="I7" s="4" t="s">
        <v>61</v>
      </c>
      <c r="J7" s="4" t="s">
        <v>61</v>
      </c>
      <c r="K7" s="4" t="s">
        <v>61</v>
      </c>
      <c r="L7" s="4" t="s">
        <v>61</v>
      </c>
      <c r="M7" s="4" t="s">
        <v>61</v>
      </c>
      <c r="O7" s="8" t="s">
        <v>89</v>
      </c>
      <c r="P7" s="8" t="s">
        <v>89</v>
      </c>
      <c r="Q7" s="8" t="s">
        <v>89</v>
      </c>
      <c r="R7" s="8" t="s">
        <v>89</v>
      </c>
      <c r="S7" s="8" t="s">
        <v>90</v>
      </c>
      <c r="T7" s="8" t="s">
        <v>91</v>
      </c>
      <c r="U7" s="8" t="s">
        <v>92</v>
      </c>
      <c r="V7" s="8" t="s">
        <v>93</v>
      </c>
      <c r="W7" s="8" t="s">
        <v>94</v>
      </c>
      <c r="X7" s="8" t="s">
        <v>95</v>
      </c>
      <c r="Y7" s="8" t="s">
        <v>96</v>
      </c>
      <c r="Z7" s="8" t="s">
        <v>97</v>
      </c>
      <c r="AA7" s="8" t="s">
        <v>98</v>
      </c>
      <c r="AB7" s="8" t="s">
        <v>99</v>
      </c>
      <c r="AC7" s="8" t="s">
        <v>100</v>
      </c>
      <c r="AD7" s="8" t="s">
        <v>101</v>
      </c>
      <c r="AE7" s="8" t="s">
        <v>102</v>
      </c>
      <c r="AF7" s="8" t="s">
        <v>102</v>
      </c>
      <c r="AG7" s="8" t="s">
        <v>103</v>
      </c>
      <c r="AH7" s="8" t="s">
        <v>97</v>
      </c>
      <c r="AI7" s="8" t="s">
        <v>97</v>
      </c>
    </row>
    <row r="8" spans="1:55" ht="14.1" customHeight="1">
      <c r="B8" s="4" t="s">
        <v>61</v>
      </c>
      <c r="C8" s="4" t="s">
        <v>61</v>
      </c>
      <c r="D8" s="4" t="s">
        <v>61</v>
      </c>
      <c r="E8" s="4" t="s">
        <v>61</v>
      </c>
      <c r="F8" s="4" t="s">
        <v>61</v>
      </c>
      <c r="G8" s="4" t="s">
        <v>61</v>
      </c>
      <c r="H8" s="4" t="s">
        <v>61</v>
      </c>
      <c r="I8" s="4" t="s">
        <v>61</v>
      </c>
      <c r="J8" s="4" t="s">
        <v>61</v>
      </c>
      <c r="K8" s="4" t="s">
        <v>61</v>
      </c>
      <c r="L8" s="4" t="s">
        <v>61</v>
      </c>
      <c r="M8" s="4" t="s">
        <v>61</v>
      </c>
      <c r="O8" s="8" t="s">
        <v>104</v>
      </c>
      <c r="P8" s="8" t="s">
        <v>105</v>
      </c>
      <c r="Q8" s="8" t="s">
        <v>106</v>
      </c>
      <c r="R8" s="8" t="s">
        <v>107</v>
      </c>
      <c r="S8" s="8" t="s">
        <v>108</v>
      </c>
      <c r="T8" s="8" t="s">
        <v>109</v>
      </c>
      <c r="U8" s="8" t="s">
        <v>110</v>
      </c>
      <c r="V8" s="8" t="s">
        <v>111</v>
      </c>
      <c r="W8" s="8" t="s">
        <v>112</v>
      </c>
      <c r="X8" s="8" t="s">
        <v>113</v>
      </c>
      <c r="Y8" s="8" t="s">
        <v>114</v>
      </c>
      <c r="Z8" s="8" t="s">
        <v>115</v>
      </c>
      <c r="AA8" s="8" t="s">
        <v>116</v>
      </c>
      <c r="AB8" s="8" t="s">
        <v>117</v>
      </c>
      <c r="AC8" s="8" t="s">
        <v>118</v>
      </c>
      <c r="AD8" s="8" t="s">
        <v>119</v>
      </c>
      <c r="AE8" s="8" t="s">
        <v>120</v>
      </c>
      <c r="AF8" s="8" t="s">
        <v>121</v>
      </c>
      <c r="AG8" s="8" t="s">
        <v>122</v>
      </c>
      <c r="AH8" s="8" t="s">
        <v>123</v>
      </c>
      <c r="AI8" s="8" t="s">
        <v>124</v>
      </c>
    </row>
    <row r="9" spans="1:55">
      <c r="A9" s="1"/>
      <c r="T9" s="8" t="s">
        <v>125</v>
      </c>
      <c r="AB9" s="8" t="s">
        <v>125</v>
      </c>
      <c r="AG9" s="8" t="s">
        <v>125</v>
      </c>
    </row>
    <row r="10" spans="1:55">
      <c r="A10" s="1" t="s">
        <v>126</v>
      </c>
      <c r="B10" s="5">
        <v>1</v>
      </c>
      <c r="C10" s="5" t="s">
        <v>127</v>
      </c>
      <c r="D10" s="5" t="s">
        <v>61</v>
      </c>
      <c r="E10" s="5" t="s">
        <v>61</v>
      </c>
      <c r="F10" s="5" t="s">
        <v>61</v>
      </c>
      <c r="G10" s="5" t="s">
        <v>128</v>
      </c>
      <c r="H10" s="5" t="s">
        <v>129</v>
      </c>
      <c r="I10" s="5" t="s">
        <v>130</v>
      </c>
      <c r="J10" s="5">
        <v>1.02</v>
      </c>
      <c r="K10" s="5" t="s">
        <v>131</v>
      </c>
      <c r="L10" s="5" t="s">
        <v>132</v>
      </c>
      <c r="M10" s="5" t="s">
        <v>61</v>
      </c>
      <c r="O10" s="5">
        <v>7.3139699000000002E-2</v>
      </c>
      <c r="P10" s="5">
        <v>7.3122464999999998E-2</v>
      </c>
      <c r="Q10" s="5">
        <v>1.3759384E-5</v>
      </c>
      <c r="R10" s="5">
        <v>3.4748040999999998E-6</v>
      </c>
      <c r="S10" s="5">
        <v>1.1339477E-8</v>
      </c>
      <c r="T10" s="5">
        <v>5.7327544999999999E-5</v>
      </c>
      <c r="U10" s="5">
        <v>6.8931784999999999E-8</v>
      </c>
      <c r="V10" s="5">
        <v>1.309635E-5</v>
      </c>
      <c r="W10" s="5">
        <v>1.4372199E-4</v>
      </c>
      <c r="X10" s="5">
        <v>6.0276606000000001E-5</v>
      </c>
      <c r="Y10" s="5">
        <v>5.7729194999999998E-9</v>
      </c>
      <c r="Z10" s="5">
        <v>1.0688698999999999</v>
      </c>
      <c r="AA10" s="5">
        <v>6.5746315999999996E-4</v>
      </c>
      <c r="AB10" s="5">
        <v>1.8295849999999999E-10</v>
      </c>
      <c r="AC10" s="5">
        <v>7.2982177999999999E-4</v>
      </c>
      <c r="AD10" s="5">
        <v>8.7377195000000005E-2</v>
      </c>
      <c r="AE10" s="5">
        <v>6.0160686000000002E-12</v>
      </c>
      <c r="AF10" s="5">
        <v>7.6073417999999998E-11</v>
      </c>
      <c r="AG10" s="5">
        <v>2.3578722999999999E-2</v>
      </c>
      <c r="AH10" s="5">
        <v>4.3033892000000004E-3</v>
      </c>
      <c r="AI10" s="5">
        <v>1.1862135</v>
      </c>
    </row>
    <row r="11" spans="1:55">
      <c r="B11" s="5">
        <v>2</v>
      </c>
      <c r="C11" s="5" t="s">
        <v>133</v>
      </c>
      <c r="D11" s="5" t="s">
        <v>61</v>
      </c>
      <c r="E11" s="5" t="s">
        <v>61</v>
      </c>
      <c r="F11" s="5" t="s">
        <v>61</v>
      </c>
      <c r="G11" s="5" t="s">
        <v>128</v>
      </c>
      <c r="H11" s="5" t="s">
        <v>129</v>
      </c>
      <c r="I11" s="5" t="s">
        <v>130</v>
      </c>
      <c r="J11" s="5">
        <v>0.83</v>
      </c>
      <c r="K11" s="5" t="s">
        <v>131</v>
      </c>
      <c r="L11" s="5" t="s">
        <v>132</v>
      </c>
      <c r="M11" s="5" t="s">
        <v>61</v>
      </c>
      <c r="O11" s="5">
        <v>7.5359719000000006E-2</v>
      </c>
      <c r="P11" s="5">
        <v>7.5337784000000005E-2</v>
      </c>
      <c r="Q11" s="5">
        <v>1.6759779000000001E-5</v>
      </c>
      <c r="R11" s="5">
        <v>5.1755250999999998E-6</v>
      </c>
      <c r="S11" s="5">
        <v>1.1713842999999999E-8</v>
      </c>
      <c r="T11" s="5">
        <v>6.7675836999999995E-5</v>
      </c>
      <c r="U11" s="5">
        <v>8.8578187000000004E-8</v>
      </c>
      <c r="V11" s="5">
        <v>1.7642226999999999E-5</v>
      </c>
      <c r="W11" s="5">
        <v>1.9397807E-4</v>
      </c>
      <c r="X11" s="5">
        <v>7.3805434000000003E-5</v>
      </c>
      <c r="Y11" s="5">
        <v>7.6827894000000007E-9</v>
      </c>
      <c r="Z11" s="5">
        <v>1.1179292999999999</v>
      </c>
      <c r="AA11" s="5">
        <v>9.3088437999999999E-4</v>
      </c>
      <c r="AB11" s="5">
        <v>2.1123675000000001E-10</v>
      </c>
      <c r="AC11" s="5">
        <v>1.0535868999999999E-3</v>
      </c>
      <c r="AD11" s="5">
        <v>0.10110545999999999</v>
      </c>
      <c r="AE11" s="5">
        <v>6.4195044999999996E-12</v>
      </c>
      <c r="AF11" s="5">
        <v>1.1146147E-10</v>
      </c>
      <c r="AG11" s="5">
        <v>3.1272455999999997E-2</v>
      </c>
      <c r="AH11" s="5">
        <v>7.3328001E-3</v>
      </c>
      <c r="AI11" s="5">
        <v>1.2391649</v>
      </c>
    </row>
    <row r="12" spans="1:55">
      <c r="B12" s="5">
        <v>3</v>
      </c>
      <c r="C12" s="5" t="s">
        <v>134</v>
      </c>
      <c r="D12" s="5" t="s">
        <v>61</v>
      </c>
      <c r="E12" s="5" t="s">
        <v>61</v>
      </c>
      <c r="F12" s="5" t="s">
        <v>61</v>
      </c>
      <c r="G12" s="5" t="s">
        <v>128</v>
      </c>
      <c r="H12" s="5" t="s">
        <v>129</v>
      </c>
      <c r="I12" s="5" t="s">
        <v>130</v>
      </c>
      <c r="J12" s="5">
        <v>1.02</v>
      </c>
      <c r="K12" s="5" t="s">
        <v>131</v>
      </c>
      <c r="L12" s="5" t="s">
        <v>132</v>
      </c>
      <c r="M12" s="5" t="s">
        <v>61</v>
      </c>
      <c r="O12" s="5">
        <v>8.2142093999999999E-2</v>
      </c>
      <c r="P12" s="5">
        <v>8.2118183999999997E-2</v>
      </c>
      <c r="Q12" s="5">
        <v>1.826816E-5</v>
      </c>
      <c r="R12" s="5">
        <v>5.6413223999999996E-6</v>
      </c>
      <c r="S12" s="5">
        <v>1.2768089000000001E-8</v>
      </c>
      <c r="T12" s="5">
        <v>7.3838056999999996E-5</v>
      </c>
      <c r="U12" s="5">
        <v>9.6550224000000006E-8</v>
      </c>
      <c r="V12" s="5">
        <v>1.9197009000000001E-5</v>
      </c>
      <c r="W12" s="5">
        <v>2.1143609999999999E-4</v>
      </c>
      <c r="X12" s="5">
        <v>8.0452341999999997E-5</v>
      </c>
      <c r="Y12" s="5">
        <v>8.3742405E-9</v>
      </c>
      <c r="Z12" s="5">
        <v>1.2185429000000001</v>
      </c>
      <c r="AA12" s="5">
        <v>1.014664E-3</v>
      </c>
      <c r="AB12" s="5">
        <v>2.3068405999999999E-10</v>
      </c>
      <c r="AC12" s="5">
        <v>1.1484097E-3</v>
      </c>
      <c r="AD12" s="5">
        <v>0.11020495</v>
      </c>
      <c r="AE12" s="5">
        <v>6.9972599E-12</v>
      </c>
      <c r="AF12" s="5">
        <v>1.2149300000000001E-10</v>
      </c>
      <c r="AG12" s="5">
        <v>3.4086976999999997E-2</v>
      </c>
      <c r="AH12" s="5">
        <v>7.9927521000000001E-3</v>
      </c>
      <c r="AI12" s="5">
        <v>1.3506897</v>
      </c>
    </row>
    <row r="13" spans="1:55">
      <c r="B13" s="5">
        <v>4</v>
      </c>
      <c r="C13" s="5" t="s">
        <v>135</v>
      </c>
      <c r="D13" s="5" t="s">
        <v>61</v>
      </c>
      <c r="E13" s="5" t="s">
        <v>61</v>
      </c>
      <c r="F13" s="5" t="s">
        <v>61</v>
      </c>
      <c r="G13" s="5" t="s">
        <v>128</v>
      </c>
      <c r="H13" s="5" t="s">
        <v>129</v>
      </c>
      <c r="I13" s="5" t="s">
        <v>130</v>
      </c>
      <c r="J13" s="5">
        <v>0.83</v>
      </c>
      <c r="K13" s="5" t="s">
        <v>131</v>
      </c>
      <c r="L13" s="5" t="s">
        <v>132</v>
      </c>
      <c r="M13" s="5" t="s">
        <v>61</v>
      </c>
      <c r="O13" s="5">
        <v>7.8882945999999995E-2</v>
      </c>
      <c r="P13" s="5">
        <v>7.8865697999999998E-2</v>
      </c>
      <c r="Q13" s="5">
        <v>1.4011547E-5</v>
      </c>
      <c r="R13" s="5">
        <v>3.2364545E-6</v>
      </c>
      <c r="S13" s="5">
        <v>1.2219364E-8</v>
      </c>
      <c r="T13" s="5">
        <v>6.5374454999999999E-5</v>
      </c>
      <c r="U13" s="5">
        <v>6.8716938000000006E-8</v>
      </c>
      <c r="V13" s="5">
        <v>1.6041789999999999E-5</v>
      </c>
      <c r="W13" s="5">
        <v>1.7620457000000001E-4</v>
      </c>
      <c r="X13" s="5">
        <v>7.0691360000000003E-5</v>
      </c>
      <c r="Y13" s="5">
        <v>5.6702048999999996E-9</v>
      </c>
      <c r="Z13" s="5">
        <v>1.1473981</v>
      </c>
      <c r="AA13" s="5">
        <v>6.2785764000000005E-4</v>
      </c>
      <c r="AB13" s="5">
        <v>2.0394285999999999E-10</v>
      </c>
      <c r="AC13" s="5">
        <v>6.9047152999999995E-4</v>
      </c>
      <c r="AD13" s="5">
        <v>9.0873670000000004E-2</v>
      </c>
      <c r="AE13" s="5">
        <v>3.0491475000000001E-11</v>
      </c>
      <c r="AF13" s="5">
        <v>7.5576764000000005E-11</v>
      </c>
      <c r="AG13" s="5">
        <v>2.3193430000000001E-2</v>
      </c>
      <c r="AH13" s="5">
        <v>3.7125320000000002E-3</v>
      </c>
      <c r="AI13" s="5">
        <v>1.2738411999999999</v>
      </c>
    </row>
    <row r="14" spans="1:55">
      <c r="B14" s="5">
        <v>5</v>
      </c>
      <c r="C14" s="5" t="s">
        <v>136</v>
      </c>
      <c r="D14" s="5" t="s">
        <v>61</v>
      </c>
      <c r="E14" s="5" t="s">
        <v>61</v>
      </c>
      <c r="F14" s="5" t="s">
        <v>61</v>
      </c>
      <c r="G14" s="5" t="s">
        <v>128</v>
      </c>
      <c r="H14" s="5" t="s">
        <v>129</v>
      </c>
      <c r="I14" s="5" t="s">
        <v>130</v>
      </c>
      <c r="J14" s="5">
        <v>0.83</v>
      </c>
      <c r="K14" s="5" t="s">
        <v>131</v>
      </c>
      <c r="L14" s="5" t="s">
        <v>132</v>
      </c>
      <c r="M14" s="5" t="s">
        <v>61</v>
      </c>
      <c r="O14" s="5">
        <v>8.4394493000000001E-2</v>
      </c>
      <c r="P14" s="5">
        <v>8.4365334E-2</v>
      </c>
      <c r="Q14" s="5">
        <v>2.1611243000000002E-5</v>
      </c>
      <c r="R14" s="5">
        <v>7.5474108000000002E-6</v>
      </c>
      <c r="S14" s="5">
        <v>1.3160468E-8</v>
      </c>
      <c r="T14" s="5">
        <v>7.2970898000000004E-5</v>
      </c>
      <c r="U14" s="5">
        <v>1.1849494999999999E-7</v>
      </c>
      <c r="V14" s="5">
        <v>1.7777073999999998E-5</v>
      </c>
      <c r="W14" s="5">
        <v>1.9642514999999999E-4</v>
      </c>
      <c r="X14" s="5">
        <v>7.7088683999999996E-5</v>
      </c>
      <c r="Y14" s="5">
        <v>1.0509921999999999E-8</v>
      </c>
      <c r="Z14" s="5">
        <v>1.2710355</v>
      </c>
      <c r="AA14" s="5">
        <v>1.3208474999999999E-3</v>
      </c>
      <c r="AB14" s="5">
        <v>2.3531000999999998E-10</v>
      </c>
      <c r="AC14" s="5">
        <v>1.5110948E-3</v>
      </c>
      <c r="AD14" s="5">
        <v>0.12543752</v>
      </c>
      <c r="AE14" s="5">
        <v>7.4360608999999998E-12</v>
      </c>
      <c r="AF14" s="5">
        <v>1.2025237000000001E-10</v>
      </c>
      <c r="AG14" s="5">
        <v>4.2689540999999998E-2</v>
      </c>
      <c r="AH14" s="5">
        <v>1.1392823999999999E-2</v>
      </c>
      <c r="AI14" s="5">
        <v>1.4072629999999999</v>
      </c>
    </row>
    <row r="15" spans="1:55">
      <c r="B15" s="5">
        <v>6</v>
      </c>
      <c r="C15" s="5" t="s">
        <v>137</v>
      </c>
      <c r="D15" s="5" t="s">
        <v>61</v>
      </c>
      <c r="E15" s="5" t="s">
        <v>61</v>
      </c>
      <c r="F15" s="5" t="s">
        <v>61</v>
      </c>
      <c r="G15" s="5" t="s">
        <v>128</v>
      </c>
      <c r="H15" s="5" t="s">
        <v>129</v>
      </c>
      <c r="I15" s="5" t="s">
        <v>130</v>
      </c>
      <c r="J15" s="5">
        <v>0.83</v>
      </c>
      <c r="K15" s="5" t="s">
        <v>131</v>
      </c>
      <c r="L15" s="5" t="s">
        <v>132</v>
      </c>
      <c r="M15" s="5" t="s">
        <v>61</v>
      </c>
      <c r="O15" s="5">
        <v>7.9105460000000002E-2</v>
      </c>
      <c r="P15" s="5">
        <v>7.9086819000000003E-2</v>
      </c>
      <c r="Q15" s="5">
        <v>1.4882598999999999E-5</v>
      </c>
      <c r="R15" s="5">
        <v>3.7584616000000001E-6</v>
      </c>
      <c r="S15" s="5">
        <v>1.2265149E-8</v>
      </c>
      <c r="T15" s="5">
        <v>6.7646015000000004E-5</v>
      </c>
      <c r="U15" s="5">
        <v>7.4558869000000001E-8</v>
      </c>
      <c r="V15" s="5">
        <v>1.7060944000000002E-5</v>
      </c>
      <c r="W15" s="5">
        <v>1.8751516000000001E-4</v>
      </c>
      <c r="X15" s="5">
        <v>7.2587268999999997E-5</v>
      </c>
      <c r="Y15" s="5">
        <v>6.2441782000000001E-9</v>
      </c>
      <c r="Z15" s="5">
        <v>1.1561246000000001</v>
      </c>
      <c r="AA15" s="5">
        <v>7.1113361999999999E-4</v>
      </c>
      <c r="AB15" s="5">
        <v>2.1035947999999999E-10</v>
      </c>
      <c r="AC15" s="5">
        <v>7.8939907000000003E-4</v>
      </c>
      <c r="AD15" s="5">
        <v>9.4509957000000006E-2</v>
      </c>
      <c r="AE15" s="5">
        <v>6.5071762000000004E-12</v>
      </c>
      <c r="AF15" s="5">
        <v>7.8954042999999997E-11</v>
      </c>
      <c r="AG15" s="5">
        <v>2.5503516E-2</v>
      </c>
      <c r="AH15" s="5">
        <v>4.6546862E-3</v>
      </c>
      <c r="AI15" s="5">
        <v>1.2830471999999999</v>
      </c>
    </row>
    <row r="16" spans="1:55">
      <c r="B16" s="5">
        <v>7</v>
      </c>
      <c r="C16" s="5" t="s">
        <v>138</v>
      </c>
      <c r="D16" s="5" t="s">
        <v>61</v>
      </c>
      <c r="E16" s="5" t="s">
        <v>61</v>
      </c>
      <c r="F16" s="5" t="s">
        <v>61</v>
      </c>
      <c r="G16" s="5" t="s">
        <v>128</v>
      </c>
      <c r="H16" s="5" t="s">
        <v>129</v>
      </c>
      <c r="I16" s="5" t="s">
        <v>130</v>
      </c>
      <c r="J16" s="5">
        <v>0.83</v>
      </c>
      <c r="K16" s="5" t="s">
        <v>131</v>
      </c>
      <c r="L16" s="5" t="s">
        <v>132</v>
      </c>
      <c r="M16" s="5" t="s">
        <v>61</v>
      </c>
      <c r="O16" s="5">
        <v>7.7620742000000006E-2</v>
      </c>
      <c r="P16" s="5">
        <v>7.7602453000000002E-2</v>
      </c>
      <c r="Q16" s="5">
        <v>1.4601794999999999E-5</v>
      </c>
      <c r="R16" s="5">
        <v>3.6875472E-6</v>
      </c>
      <c r="S16" s="5">
        <v>1.2033731000000001E-8</v>
      </c>
      <c r="T16" s="5">
        <v>6.4445674999999997E-5</v>
      </c>
      <c r="U16" s="5">
        <v>7.3152098000000004E-8</v>
      </c>
      <c r="V16" s="5">
        <v>1.5727640000000001E-5</v>
      </c>
      <c r="W16" s="5">
        <v>1.7290114E-4</v>
      </c>
      <c r="X16" s="5">
        <v>6.8845333000000007E-5</v>
      </c>
      <c r="Y16" s="5">
        <v>6.1263635999999998E-9</v>
      </c>
      <c r="Z16" s="5">
        <v>1.1343109</v>
      </c>
      <c r="AA16" s="5">
        <v>6.9771600999999999E-4</v>
      </c>
      <c r="AB16" s="5">
        <v>2.0223044E-10</v>
      </c>
      <c r="AC16" s="5">
        <v>7.7450475000000001E-4</v>
      </c>
      <c r="AD16" s="5">
        <v>9.2726864000000006E-2</v>
      </c>
      <c r="AE16" s="5">
        <v>6.3843992999999997E-12</v>
      </c>
      <c r="AF16" s="5">
        <v>8.2871178999999996E-11</v>
      </c>
      <c r="AG16" s="5">
        <v>2.5022318000000002E-2</v>
      </c>
      <c r="AH16" s="5">
        <v>4.5668619999999997E-3</v>
      </c>
      <c r="AI16" s="5">
        <v>1.2588387999999999</v>
      </c>
    </row>
    <row r="17" spans="2:35">
      <c r="B17" s="5">
        <v>9</v>
      </c>
      <c r="C17" s="5" t="s">
        <v>139</v>
      </c>
      <c r="D17" s="5" t="s">
        <v>61</v>
      </c>
      <c r="E17" s="5" t="s">
        <v>61</v>
      </c>
      <c r="F17" s="5" t="s">
        <v>61</v>
      </c>
      <c r="G17" s="5" t="s">
        <v>128</v>
      </c>
      <c r="H17" s="5" t="s">
        <v>129</v>
      </c>
      <c r="I17" s="5" t="s">
        <v>130</v>
      </c>
      <c r="J17" s="5" t="s">
        <v>140</v>
      </c>
      <c r="K17" s="5" t="s">
        <v>131</v>
      </c>
      <c r="L17" s="5" t="s">
        <v>141</v>
      </c>
      <c r="M17" s="5" t="s">
        <v>61</v>
      </c>
      <c r="O17" s="5">
        <v>3.4392236999999999E-2</v>
      </c>
      <c r="P17" s="5">
        <v>3.4109634999999999E-2</v>
      </c>
      <c r="Q17" s="5">
        <v>2.1236091E-4</v>
      </c>
      <c r="R17" s="5">
        <v>7.0240855000000004E-5</v>
      </c>
      <c r="S17" s="5">
        <v>4.516704E-9</v>
      </c>
      <c r="T17" s="5">
        <v>1.7643988E-4</v>
      </c>
      <c r="U17" s="5">
        <v>3.224745E-6</v>
      </c>
      <c r="V17" s="5">
        <v>2.2393403999999999E-5</v>
      </c>
      <c r="W17" s="5">
        <v>2.7604483999999998E-4</v>
      </c>
      <c r="X17" s="5">
        <v>7.0052118000000002E-5</v>
      </c>
      <c r="Y17" s="5">
        <v>4.1574320000000002E-8</v>
      </c>
      <c r="Z17" s="5">
        <v>0.62455234999999998</v>
      </c>
      <c r="AA17" s="5">
        <v>6.9894318000000002E-3</v>
      </c>
      <c r="AB17" s="5">
        <v>4.6355408999999999E-10</v>
      </c>
      <c r="AC17" s="5">
        <v>5.4571484999999999E-3</v>
      </c>
      <c r="AD17" s="5">
        <v>0.42800038000000001</v>
      </c>
      <c r="AE17" s="5">
        <v>1.1109635999999999E-11</v>
      </c>
      <c r="AF17" s="5">
        <v>3.7666023000000001E-10</v>
      </c>
      <c r="AG17" s="5">
        <v>0.15233213000000001</v>
      </c>
      <c r="AH17" s="5">
        <v>0.86316499000000002</v>
      </c>
      <c r="AI17" s="5">
        <v>0.74823413999999999</v>
      </c>
    </row>
    <row r="18" spans="2:35">
      <c r="B18" s="5">
        <v>10</v>
      </c>
      <c r="C18" s="5" t="s">
        <v>142</v>
      </c>
      <c r="D18" s="5" t="s">
        <v>61</v>
      </c>
      <c r="E18" s="5" t="s">
        <v>61</v>
      </c>
      <c r="F18" s="5" t="s">
        <v>61</v>
      </c>
      <c r="G18" s="5" t="s">
        <v>128</v>
      </c>
      <c r="H18" s="5" t="s">
        <v>129</v>
      </c>
      <c r="I18" s="5" t="s">
        <v>143</v>
      </c>
      <c r="J18" s="5" t="s">
        <v>144</v>
      </c>
      <c r="K18" s="5" t="s">
        <v>131</v>
      </c>
      <c r="L18" s="5" t="s">
        <v>145</v>
      </c>
      <c r="M18" s="5" t="s">
        <v>61</v>
      </c>
      <c r="O18" s="5">
        <v>0.20209609000000001</v>
      </c>
      <c r="P18" s="5">
        <v>0.20206167</v>
      </c>
      <c r="Q18" s="5">
        <v>2.9418640999999999E-5</v>
      </c>
      <c r="R18" s="5">
        <v>5.0069341999999998E-6</v>
      </c>
      <c r="S18" s="5">
        <v>2.9485835E-8</v>
      </c>
      <c r="T18" s="5">
        <v>2.6165552E-4</v>
      </c>
      <c r="U18" s="5">
        <v>1.3817333999999999E-7</v>
      </c>
      <c r="V18" s="5">
        <v>9.3734727000000003E-5</v>
      </c>
      <c r="W18" s="5">
        <v>1.0269992000000001E-3</v>
      </c>
      <c r="X18" s="5">
        <v>3.5372220000000001E-4</v>
      </c>
      <c r="Y18" s="5">
        <v>1.1090053000000001E-8</v>
      </c>
      <c r="Z18" s="5">
        <v>2.7430688999999999</v>
      </c>
      <c r="AA18" s="5">
        <v>1.0878114999999999E-3</v>
      </c>
      <c r="AB18" s="5">
        <v>7.4357779000000001E-10</v>
      </c>
      <c r="AC18" s="5">
        <v>1.1408572E-3</v>
      </c>
      <c r="AD18" s="5">
        <v>0.20199966999999999</v>
      </c>
      <c r="AE18" s="5">
        <v>8.0127379000000004E-12</v>
      </c>
      <c r="AF18" s="5">
        <v>6.0386929999999999E-10</v>
      </c>
      <c r="AG18" s="5">
        <v>4.4085341E-2</v>
      </c>
      <c r="AH18" s="5">
        <v>3.8310814999999998E-3</v>
      </c>
      <c r="AI18" s="5">
        <v>3.0476269999999999</v>
      </c>
    </row>
    <row r="19" spans="2:35">
      <c r="B19" s="5">
        <v>11</v>
      </c>
      <c r="C19" s="5" t="s">
        <v>146</v>
      </c>
      <c r="D19" s="5" t="s">
        <v>61</v>
      </c>
      <c r="E19" s="5" t="s">
        <v>61</v>
      </c>
      <c r="F19" s="5" t="s">
        <v>61</v>
      </c>
      <c r="G19" s="5" t="s">
        <v>128</v>
      </c>
      <c r="H19" s="5" t="s">
        <v>129</v>
      </c>
      <c r="I19" s="5" t="s">
        <v>130</v>
      </c>
      <c r="J19" s="5" t="s">
        <v>140</v>
      </c>
      <c r="K19" s="5" t="s">
        <v>131</v>
      </c>
      <c r="L19" s="5" t="s">
        <v>145</v>
      </c>
      <c r="M19" s="5" t="s">
        <v>61</v>
      </c>
      <c r="O19" s="5">
        <v>3.3114183999999998E-2</v>
      </c>
      <c r="P19" s="5">
        <v>3.3108542999999997E-2</v>
      </c>
      <c r="Q19" s="5">
        <v>4.8203518000000001E-6</v>
      </c>
      <c r="R19" s="5">
        <v>8.2040447000000003E-7</v>
      </c>
      <c r="S19" s="5">
        <v>4.8313617999999999E-9</v>
      </c>
      <c r="T19" s="5">
        <v>4.2873212999999997E-5</v>
      </c>
      <c r="U19" s="5">
        <v>2.2640205999999999E-8</v>
      </c>
      <c r="V19" s="5">
        <v>1.5358777999999999E-5</v>
      </c>
      <c r="W19" s="5">
        <v>1.6827758E-4</v>
      </c>
      <c r="X19" s="5">
        <v>5.7958675999999999E-5</v>
      </c>
      <c r="Y19" s="5">
        <v>1.8171455999999999E-9</v>
      </c>
      <c r="Z19" s="5">
        <v>0.44946186999999999</v>
      </c>
      <c r="AA19" s="5">
        <v>1.7824188E-4</v>
      </c>
      <c r="AB19" s="5">
        <v>1.2183793999999999E-10</v>
      </c>
      <c r="AC19" s="5">
        <v>1.8693362000000001E-4</v>
      </c>
      <c r="AD19" s="5">
        <v>3.3098384000000002E-2</v>
      </c>
      <c r="AE19" s="5">
        <v>1.3129164E-12</v>
      </c>
      <c r="AF19" s="5">
        <v>9.8946192000000004E-11</v>
      </c>
      <c r="AG19" s="5">
        <v>7.2235442999999998E-3</v>
      </c>
      <c r="AH19" s="5">
        <v>6.2773671000000003E-4</v>
      </c>
      <c r="AI19" s="5">
        <v>0.49936480999999999</v>
      </c>
    </row>
    <row r="20" spans="2:35">
      <c r="B20" s="5">
        <v>12</v>
      </c>
      <c r="C20" s="5" t="s">
        <v>147</v>
      </c>
      <c r="D20" s="5" t="s">
        <v>61</v>
      </c>
      <c r="E20" s="5" t="s">
        <v>61</v>
      </c>
      <c r="F20" s="5" t="s">
        <v>61</v>
      </c>
      <c r="G20" s="5" t="s">
        <v>128</v>
      </c>
      <c r="H20" s="5" t="s">
        <v>129</v>
      </c>
      <c r="I20" s="5" t="s">
        <v>143</v>
      </c>
      <c r="J20" s="5" t="s">
        <v>144</v>
      </c>
      <c r="K20" s="5" t="s">
        <v>131</v>
      </c>
      <c r="L20" s="5" t="s">
        <v>145</v>
      </c>
      <c r="M20" s="5" t="s">
        <v>61</v>
      </c>
      <c r="O20" s="5">
        <v>0.18257733000000001</v>
      </c>
      <c r="P20" s="5">
        <v>0.18254498999999999</v>
      </c>
      <c r="Q20" s="5">
        <v>2.7639296000000001E-5</v>
      </c>
      <c r="R20" s="5">
        <v>4.7040968999999998E-6</v>
      </c>
      <c r="S20" s="5">
        <v>2.7702425999999999E-8</v>
      </c>
      <c r="T20" s="5">
        <v>1.4736889000000001E-4</v>
      </c>
      <c r="U20" s="5">
        <v>1.2981611999999999E-7</v>
      </c>
      <c r="V20" s="5">
        <v>3.6306885999999998E-5</v>
      </c>
      <c r="W20" s="5">
        <v>3.9806797000000002E-4</v>
      </c>
      <c r="X20" s="5">
        <v>1.6617129000000001E-4</v>
      </c>
      <c r="Y20" s="5">
        <v>1.0419286000000001E-8</v>
      </c>
      <c r="Z20" s="5">
        <v>2.5771582999999998</v>
      </c>
      <c r="AA20" s="5">
        <v>1.0220167E-3</v>
      </c>
      <c r="AB20" s="5">
        <v>4.8571540000000004E-10</v>
      </c>
      <c r="AC20" s="5">
        <v>1.0718540999999999E-3</v>
      </c>
      <c r="AD20" s="5">
        <v>0.18954794999999999</v>
      </c>
      <c r="AE20" s="5">
        <v>7.5280986999999999E-12</v>
      </c>
      <c r="AF20" s="5">
        <v>2.7164953000000001E-10</v>
      </c>
      <c r="AG20" s="5">
        <v>4.1418902E-2</v>
      </c>
      <c r="AH20" s="5">
        <v>3.5993639999999999E-3</v>
      </c>
      <c r="AI20" s="5">
        <v>2.8632955999999998</v>
      </c>
    </row>
    <row r="21" spans="2:35">
      <c r="B21" s="5">
        <v>13</v>
      </c>
      <c r="C21" s="5" t="s">
        <v>148</v>
      </c>
      <c r="D21" s="5" t="s">
        <v>61</v>
      </c>
      <c r="E21" s="5" t="s">
        <v>61</v>
      </c>
      <c r="F21" s="5" t="s">
        <v>61</v>
      </c>
      <c r="G21" s="5" t="s">
        <v>128</v>
      </c>
      <c r="H21" s="5" t="s">
        <v>129</v>
      </c>
      <c r="I21" s="5" t="s">
        <v>130</v>
      </c>
      <c r="J21" s="5" t="s">
        <v>140</v>
      </c>
      <c r="K21" s="5" t="s">
        <v>131</v>
      </c>
      <c r="L21" s="5" t="s">
        <v>145</v>
      </c>
      <c r="M21" s="5" t="s">
        <v>61</v>
      </c>
      <c r="O21" s="5">
        <v>3.0979265999999998E-2</v>
      </c>
      <c r="P21" s="5">
        <v>3.0973778E-2</v>
      </c>
      <c r="Q21" s="5">
        <v>4.6897667000000003E-6</v>
      </c>
      <c r="R21" s="5">
        <v>7.9817942000000003E-7</v>
      </c>
      <c r="S21" s="5">
        <v>4.7004784000000002E-9</v>
      </c>
      <c r="T21" s="5">
        <v>2.5005185000000001E-5</v>
      </c>
      <c r="U21" s="5">
        <v>2.2026874999999999E-8</v>
      </c>
      <c r="V21" s="5">
        <v>6.1604618000000001E-6</v>
      </c>
      <c r="W21" s="5">
        <v>6.7543179999999999E-5</v>
      </c>
      <c r="X21" s="5">
        <v>2.8195529000000001E-5</v>
      </c>
      <c r="Y21" s="5">
        <v>1.7679185E-9</v>
      </c>
      <c r="Z21" s="5">
        <v>0.43728578000000001</v>
      </c>
      <c r="AA21" s="5">
        <v>1.7341323999999999E-4</v>
      </c>
      <c r="AB21" s="5">
        <v>8.2414976000000006E-11</v>
      </c>
      <c r="AC21" s="5">
        <v>1.8186952000000001E-4</v>
      </c>
      <c r="AD21" s="5">
        <v>3.2162022999999998E-2</v>
      </c>
      <c r="AE21" s="5">
        <v>1.277349E-12</v>
      </c>
      <c r="AF21" s="5">
        <v>4.6092815000000002E-11</v>
      </c>
      <c r="AG21" s="5">
        <v>7.0278559000000003E-3</v>
      </c>
      <c r="AH21" s="5">
        <v>6.1073108999999996E-4</v>
      </c>
      <c r="AI21" s="5">
        <v>0.48583683999999999</v>
      </c>
    </row>
    <row r="22" spans="2:35">
      <c r="B22" s="5">
        <v>14</v>
      </c>
      <c r="C22" s="5" t="s">
        <v>149</v>
      </c>
      <c r="D22" s="5" t="s">
        <v>61</v>
      </c>
      <c r="E22" s="5" t="s">
        <v>61</v>
      </c>
      <c r="F22" s="5" t="s">
        <v>61</v>
      </c>
      <c r="G22" s="5" t="s">
        <v>128</v>
      </c>
      <c r="H22" s="5" t="s">
        <v>129</v>
      </c>
      <c r="I22" s="5" t="s">
        <v>143</v>
      </c>
      <c r="J22" s="5" t="s">
        <v>144</v>
      </c>
      <c r="K22" s="5" t="s">
        <v>131</v>
      </c>
      <c r="L22" s="5" t="s">
        <v>145</v>
      </c>
      <c r="M22" s="5" t="s">
        <v>61</v>
      </c>
      <c r="O22" s="5">
        <v>0.18760799</v>
      </c>
      <c r="P22" s="5">
        <v>0.18757604</v>
      </c>
      <c r="Q22" s="5">
        <v>2.7309643000000001E-5</v>
      </c>
      <c r="R22" s="5">
        <v>4.6479912999999996E-6</v>
      </c>
      <c r="S22" s="5">
        <v>2.7372020000000002E-8</v>
      </c>
      <c r="T22" s="5">
        <v>2.4289765000000001E-4</v>
      </c>
      <c r="U22" s="5">
        <v>1.2826780000000001E-7</v>
      </c>
      <c r="V22" s="5">
        <v>8.7014963000000005E-5</v>
      </c>
      <c r="W22" s="5">
        <v>9.5337451999999998E-4</v>
      </c>
      <c r="X22" s="5">
        <v>3.2836414999999999E-4</v>
      </c>
      <c r="Y22" s="5">
        <v>1.0295016000000001E-8</v>
      </c>
      <c r="Z22" s="5">
        <v>2.5464205999999998</v>
      </c>
      <c r="AA22" s="5">
        <v>1.0098272000000001E-3</v>
      </c>
      <c r="AB22" s="5">
        <v>6.9027130999999998E-10</v>
      </c>
      <c r="AC22" s="5">
        <v>1.0590701000000001E-3</v>
      </c>
      <c r="AD22" s="5">
        <v>0.18751847999999999</v>
      </c>
      <c r="AE22" s="5">
        <v>7.4383114E-12</v>
      </c>
      <c r="AF22" s="5">
        <v>5.6057842000000004E-10</v>
      </c>
      <c r="AG22" s="5">
        <v>4.09249E-2</v>
      </c>
      <c r="AH22" s="5">
        <v>3.5564345E-3</v>
      </c>
      <c r="AI22" s="5">
        <v>2.8291450999999999</v>
      </c>
    </row>
    <row r="23" spans="2:35">
      <c r="B23" s="5">
        <v>15</v>
      </c>
      <c r="C23" s="5" t="s">
        <v>150</v>
      </c>
      <c r="D23" s="5" t="s">
        <v>61</v>
      </c>
      <c r="E23" s="5" t="s">
        <v>61</v>
      </c>
      <c r="F23" s="5" t="s">
        <v>61</v>
      </c>
      <c r="G23" s="5" t="s">
        <v>128</v>
      </c>
      <c r="H23" s="5" t="s">
        <v>129</v>
      </c>
      <c r="I23" s="5" t="s">
        <v>130</v>
      </c>
      <c r="J23" s="5" t="s">
        <v>140</v>
      </c>
      <c r="K23" s="5" t="s">
        <v>131</v>
      </c>
      <c r="L23" s="5" t="s">
        <v>145</v>
      </c>
      <c r="M23" s="5" t="s">
        <v>61</v>
      </c>
      <c r="O23" s="5">
        <v>3.1832856E-2</v>
      </c>
      <c r="P23" s="5">
        <v>3.1827433000000002E-2</v>
      </c>
      <c r="Q23" s="5">
        <v>4.6338319999999996E-6</v>
      </c>
      <c r="R23" s="5">
        <v>7.8865954999999998E-7</v>
      </c>
      <c r="S23" s="5">
        <v>4.6444160000000004E-9</v>
      </c>
      <c r="T23" s="5">
        <v>4.1214266999999999E-5</v>
      </c>
      <c r="U23" s="5">
        <v>2.1764161000000001E-8</v>
      </c>
      <c r="V23" s="5">
        <v>1.4764482E-5</v>
      </c>
      <c r="W23" s="5">
        <v>1.6176621000000001E-4</v>
      </c>
      <c r="X23" s="5">
        <v>5.5716010000000001E-5</v>
      </c>
      <c r="Y23" s="5">
        <v>1.7468326000000001E-9</v>
      </c>
      <c r="Z23" s="5">
        <v>0.43207029000000002</v>
      </c>
      <c r="AA23" s="5">
        <v>1.7134495E-4</v>
      </c>
      <c r="AB23" s="5">
        <v>1.1712351E-10</v>
      </c>
      <c r="AC23" s="5">
        <v>1.7970036999999999E-4</v>
      </c>
      <c r="AD23" s="5">
        <v>3.1817668E-2</v>
      </c>
      <c r="AE23" s="5">
        <v>1.2621140999999999E-12</v>
      </c>
      <c r="AF23" s="5">
        <v>9.5117545999999996E-11</v>
      </c>
      <c r="AG23" s="5">
        <v>6.9440348000000002E-3</v>
      </c>
      <c r="AH23" s="5">
        <v>6.0344692000000001E-4</v>
      </c>
      <c r="AI23" s="5">
        <v>0.48004227999999999</v>
      </c>
    </row>
    <row r="24" spans="2:35">
      <c r="B24" s="5">
        <v>16</v>
      </c>
      <c r="C24" s="5" t="s">
        <v>151</v>
      </c>
      <c r="D24" s="5" t="s">
        <v>61</v>
      </c>
      <c r="E24" s="5" t="s">
        <v>61</v>
      </c>
      <c r="F24" s="5" t="s">
        <v>61</v>
      </c>
      <c r="G24" s="5" t="s">
        <v>128</v>
      </c>
      <c r="H24" s="5" t="s">
        <v>129</v>
      </c>
      <c r="I24" s="5" t="s">
        <v>143</v>
      </c>
      <c r="J24" s="5" t="s">
        <v>144</v>
      </c>
      <c r="K24" s="5" t="s">
        <v>131</v>
      </c>
      <c r="L24" s="5" t="s">
        <v>145</v>
      </c>
      <c r="M24" s="5" t="s">
        <v>61</v>
      </c>
      <c r="O24" s="5">
        <v>0.17917119000000001</v>
      </c>
      <c r="P24" s="5">
        <v>0.17914067</v>
      </c>
      <c r="Q24" s="5">
        <v>2.6081518E-5</v>
      </c>
      <c r="R24" s="5">
        <v>4.4389693000000002E-6</v>
      </c>
      <c r="S24" s="5">
        <v>2.6141090000000001E-8</v>
      </c>
      <c r="T24" s="5">
        <v>2.3197444999999999E-4</v>
      </c>
      <c r="U24" s="5">
        <v>1.2249955E-7</v>
      </c>
      <c r="V24" s="5">
        <v>8.3101866999999994E-5</v>
      </c>
      <c r="W24" s="5">
        <v>9.1050090000000005E-4</v>
      </c>
      <c r="X24" s="5">
        <v>3.1359748999999998E-4</v>
      </c>
      <c r="Y24" s="5">
        <v>9.8320451999999995E-9</v>
      </c>
      <c r="Z24" s="5">
        <v>2.4319071000000001</v>
      </c>
      <c r="AA24" s="5">
        <v>9.6441484000000003E-4</v>
      </c>
      <c r="AB24" s="5">
        <v>6.5922954999999997E-10</v>
      </c>
      <c r="AC24" s="5">
        <v>1.0114433E-3</v>
      </c>
      <c r="AD24" s="5">
        <v>0.17908569999999999</v>
      </c>
      <c r="AE24" s="5">
        <v>7.1038077000000001E-12</v>
      </c>
      <c r="AF24" s="5">
        <v>5.3536899000000003E-10</v>
      </c>
      <c r="AG24" s="5">
        <v>3.9084491999999998E-2</v>
      </c>
      <c r="AH24" s="5">
        <v>3.3965002999999999E-3</v>
      </c>
      <c r="AI24" s="5">
        <v>2.7019174000000001</v>
      </c>
    </row>
    <row r="25" spans="2:35">
      <c r="B25" s="5">
        <v>17</v>
      </c>
      <c r="C25" s="5" t="s">
        <v>152</v>
      </c>
      <c r="D25" s="5" t="s">
        <v>61</v>
      </c>
      <c r="E25" s="5" t="s">
        <v>61</v>
      </c>
      <c r="F25" s="5" t="s">
        <v>61</v>
      </c>
      <c r="G25" s="5" t="s">
        <v>128</v>
      </c>
      <c r="H25" s="5" t="s">
        <v>129</v>
      </c>
      <c r="I25" s="5" t="s">
        <v>130</v>
      </c>
      <c r="J25" s="5" t="s">
        <v>140</v>
      </c>
      <c r="K25" s="5" t="s">
        <v>131</v>
      </c>
      <c r="L25" s="5" t="s">
        <v>145</v>
      </c>
      <c r="M25" s="5" t="s">
        <v>61</v>
      </c>
      <c r="O25" s="5">
        <v>3.0401319999999999E-2</v>
      </c>
      <c r="P25" s="5">
        <v>3.0396142000000001E-2</v>
      </c>
      <c r="Q25" s="5">
        <v>4.4254468000000004E-6</v>
      </c>
      <c r="R25" s="5">
        <v>7.5319322999999995E-7</v>
      </c>
      <c r="S25" s="5">
        <v>4.4355548000000003E-9</v>
      </c>
      <c r="T25" s="5">
        <v>3.9360845000000001E-5</v>
      </c>
      <c r="U25" s="5">
        <v>2.0785418000000001E-8</v>
      </c>
      <c r="V25" s="5">
        <v>1.4100517E-5</v>
      </c>
      <c r="W25" s="5">
        <v>1.5449151999999999E-4</v>
      </c>
      <c r="X25" s="5">
        <v>5.3210439000000001E-5</v>
      </c>
      <c r="Y25" s="5">
        <v>1.6682769E-9</v>
      </c>
      <c r="Z25" s="5">
        <v>0.41263991999999999</v>
      </c>
      <c r="AA25" s="5">
        <v>1.6363949999999999E-4</v>
      </c>
      <c r="AB25" s="5">
        <v>1.1185642E-10</v>
      </c>
      <c r="AC25" s="5">
        <v>1.7161917E-4</v>
      </c>
      <c r="AD25" s="5">
        <v>3.0386815000000001E-2</v>
      </c>
      <c r="AE25" s="5">
        <v>1.2053562999999999E-12</v>
      </c>
      <c r="AF25" s="5">
        <v>9.0840073999999997E-11</v>
      </c>
      <c r="AG25" s="5">
        <v>6.6317588999999996E-3</v>
      </c>
      <c r="AH25" s="5">
        <v>5.7630967999999999E-4</v>
      </c>
      <c r="AI25" s="5">
        <v>0.45845459999999999</v>
      </c>
    </row>
    <row r="26" spans="2:35">
      <c r="B26" s="5">
        <v>18</v>
      </c>
      <c r="C26" s="5" t="s">
        <v>153</v>
      </c>
      <c r="D26" s="5" t="s">
        <v>61</v>
      </c>
      <c r="E26" s="5" t="s">
        <v>61</v>
      </c>
      <c r="F26" s="5" t="s">
        <v>61</v>
      </c>
      <c r="G26" s="5" t="s">
        <v>128</v>
      </c>
      <c r="H26" s="5" t="s">
        <v>129</v>
      </c>
      <c r="I26" s="5" t="s">
        <v>143</v>
      </c>
      <c r="J26" s="5" t="s">
        <v>144</v>
      </c>
      <c r="K26" s="5" t="s">
        <v>131</v>
      </c>
      <c r="L26" s="5" t="s">
        <v>154</v>
      </c>
      <c r="M26" s="5" t="s">
        <v>61</v>
      </c>
      <c r="O26" s="5">
        <v>2.4034494999999999E-2</v>
      </c>
      <c r="P26" s="5">
        <v>2.0582139999999999E-2</v>
      </c>
      <c r="Q26" s="5">
        <v>3.2001738E-3</v>
      </c>
      <c r="R26" s="5">
        <v>2.5218076999999997E-4</v>
      </c>
      <c r="S26" s="5">
        <v>3.6606002E-9</v>
      </c>
      <c r="T26" s="5">
        <v>7.3370026000000004E-4</v>
      </c>
      <c r="U26" s="5">
        <v>2.1977136999999999E-6</v>
      </c>
      <c r="V26" s="5">
        <v>3.4768142000000002E-4</v>
      </c>
      <c r="W26" s="5">
        <v>3.9140090000000004E-3</v>
      </c>
      <c r="X26" s="5">
        <v>9.9903173999999991E-4</v>
      </c>
      <c r="Y26" s="5">
        <v>2.6040088999999999E-8</v>
      </c>
      <c r="Z26" s="5">
        <v>0.24734201</v>
      </c>
      <c r="AA26" s="5">
        <v>1.7129000000000001E-3</v>
      </c>
      <c r="AB26" s="5">
        <v>6.0614063000000006E-8</v>
      </c>
      <c r="AC26" s="5">
        <v>1.0674168999999999E-3</v>
      </c>
      <c r="AD26" s="5">
        <v>6.8979094999999999</v>
      </c>
      <c r="AE26" s="5">
        <v>7.1802350999999994E-11</v>
      </c>
      <c r="AF26" s="5">
        <v>3.9896235999999996E-9</v>
      </c>
      <c r="AG26" s="5">
        <v>27.309835</v>
      </c>
      <c r="AH26" s="5">
        <v>5.3391491999999996</v>
      </c>
      <c r="AI26" s="5">
        <v>0.25064152000000001</v>
      </c>
    </row>
    <row r="27" spans="2:35">
      <c r="B27" s="5">
        <v>19</v>
      </c>
      <c r="C27" s="5" t="s">
        <v>155</v>
      </c>
      <c r="D27" s="5" t="s">
        <v>61</v>
      </c>
      <c r="E27" s="5" t="s">
        <v>61</v>
      </c>
      <c r="F27" s="5" t="s">
        <v>61</v>
      </c>
      <c r="G27" s="5" t="s">
        <v>128</v>
      </c>
      <c r="H27" s="5" t="s">
        <v>129</v>
      </c>
      <c r="I27" s="5" t="s">
        <v>130</v>
      </c>
      <c r="J27" s="5" t="s">
        <v>140</v>
      </c>
      <c r="K27" s="5" t="s">
        <v>131</v>
      </c>
      <c r="L27" s="5" t="s">
        <v>154</v>
      </c>
      <c r="M27" s="5" t="s">
        <v>61</v>
      </c>
      <c r="O27" s="5">
        <v>4.0781131E-3</v>
      </c>
      <c r="P27" s="5">
        <v>3.4923262000000001E-3</v>
      </c>
      <c r="Q27" s="5">
        <v>5.4299749999999999E-4</v>
      </c>
      <c r="R27" s="5">
        <v>4.2789403999999998E-5</v>
      </c>
      <c r="S27" s="5">
        <v>6.2112149999999998E-10</v>
      </c>
      <c r="T27" s="5">
        <v>1.2449242999999999E-4</v>
      </c>
      <c r="U27" s="5">
        <v>3.7290257000000002E-7</v>
      </c>
      <c r="V27" s="5">
        <v>5.8993714999999998E-5</v>
      </c>
      <c r="W27" s="5">
        <v>6.6411927999999998E-4</v>
      </c>
      <c r="X27" s="5">
        <v>1.6951320999999999E-4</v>
      </c>
      <c r="Y27" s="5">
        <v>4.4184173000000001E-9</v>
      </c>
      <c r="Z27" s="5">
        <v>4.1968375000000002E-2</v>
      </c>
      <c r="AA27" s="5">
        <v>2.9064059999999998E-4</v>
      </c>
      <c r="AB27" s="5">
        <v>1.0284843E-8</v>
      </c>
      <c r="AC27" s="5">
        <v>1.8111663E-4</v>
      </c>
      <c r="AD27" s="5">
        <v>1.1704201000000001</v>
      </c>
      <c r="AE27" s="5">
        <v>1.2183244E-11</v>
      </c>
      <c r="AF27" s="5">
        <v>6.7694937000000001E-10</v>
      </c>
      <c r="AG27" s="5">
        <v>4.6338644999999996</v>
      </c>
      <c r="AH27" s="5">
        <v>0.90593349999999995</v>
      </c>
      <c r="AI27" s="5">
        <v>4.2528228000000001E-2</v>
      </c>
    </row>
    <row r="28" spans="2:35">
      <c r="B28" s="5">
        <v>20</v>
      </c>
      <c r="C28" s="5" t="s">
        <v>156</v>
      </c>
      <c r="D28" s="5" t="s">
        <v>61</v>
      </c>
      <c r="E28" s="5" t="s">
        <v>61</v>
      </c>
      <c r="F28" s="5" t="s">
        <v>61</v>
      </c>
      <c r="G28" s="5" t="s">
        <v>157</v>
      </c>
      <c r="H28" s="5" t="s">
        <v>158</v>
      </c>
      <c r="I28" s="5" t="s">
        <v>159</v>
      </c>
      <c r="J28" s="5" t="s">
        <v>144</v>
      </c>
      <c r="K28" s="5" t="s">
        <v>131</v>
      </c>
      <c r="L28" s="5" t="s">
        <v>160</v>
      </c>
      <c r="M28" s="5" t="s">
        <v>161</v>
      </c>
      <c r="O28" s="5">
        <v>1.8578778</v>
      </c>
      <c r="P28" s="5">
        <v>1.8548397000000001</v>
      </c>
      <c r="Q28" s="5">
        <v>1.9147096999999999E-3</v>
      </c>
      <c r="R28" s="5">
        <v>1.123331E-3</v>
      </c>
      <c r="S28" s="5">
        <v>3.8674011999999999E-7</v>
      </c>
      <c r="T28" s="5">
        <v>1.0509124E-2</v>
      </c>
      <c r="U28" s="5">
        <v>3.1323072999999998E-5</v>
      </c>
      <c r="V28" s="5">
        <v>3.1096177000000001E-3</v>
      </c>
      <c r="W28" s="5">
        <v>3.4805278000000002E-2</v>
      </c>
      <c r="X28" s="5">
        <v>1.1297003999999999E-2</v>
      </c>
      <c r="Y28" s="5">
        <v>4.5022775000000002E-6</v>
      </c>
      <c r="Z28" s="5">
        <v>27.513000000000002</v>
      </c>
      <c r="AA28" s="5">
        <v>0.11550465</v>
      </c>
      <c r="AB28" s="5">
        <v>1.8405348999999999E-7</v>
      </c>
      <c r="AC28" s="5">
        <v>0.12555153999999999</v>
      </c>
      <c r="AD28" s="5">
        <v>30.111070000000002</v>
      </c>
      <c r="AE28" s="5">
        <v>2.9505696E-9</v>
      </c>
      <c r="AF28" s="5">
        <v>3.7860600999999999E-8</v>
      </c>
      <c r="AG28" s="5">
        <v>12.9755</v>
      </c>
      <c r="AH28" s="5">
        <v>0.72485014000000003</v>
      </c>
      <c r="AI28" s="5">
        <v>28.193311999999999</v>
      </c>
    </row>
    <row r="29" spans="2:35">
      <c r="B29" s="5">
        <v>21</v>
      </c>
      <c r="C29" s="5" t="s">
        <v>162</v>
      </c>
      <c r="D29" s="5" t="s">
        <v>61</v>
      </c>
      <c r="E29" s="5" t="s">
        <v>61</v>
      </c>
      <c r="F29" s="5" t="s">
        <v>61</v>
      </c>
      <c r="G29" s="5" t="s">
        <v>157</v>
      </c>
      <c r="H29" s="5" t="s">
        <v>158</v>
      </c>
      <c r="I29" s="5" t="s">
        <v>159</v>
      </c>
      <c r="J29" s="5" t="s">
        <v>144</v>
      </c>
      <c r="K29" s="5" t="s">
        <v>131</v>
      </c>
      <c r="L29" s="5" t="s">
        <v>160</v>
      </c>
      <c r="M29" s="5" t="s">
        <v>61</v>
      </c>
      <c r="O29" s="5">
        <v>0.51360194000000003</v>
      </c>
      <c r="P29" s="5">
        <v>0.51303368000000005</v>
      </c>
      <c r="Q29" s="5">
        <v>2.8210205000000002E-4</v>
      </c>
      <c r="R29" s="5">
        <v>2.8616029000000002E-4</v>
      </c>
      <c r="S29" s="5">
        <v>1.0971071E-7</v>
      </c>
      <c r="T29" s="5">
        <v>2.0210265000000002E-3</v>
      </c>
      <c r="U29" s="5">
        <v>5.7606770000000002E-6</v>
      </c>
      <c r="V29" s="5">
        <v>5.4048943000000003E-4</v>
      </c>
      <c r="W29" s="5">
        <v>6.0100309999999999E-3</v>
      </c>
      <c r="X29" s="5">
        <v>1.8758714E-3</v>
      </c>
      <c r="Y29" s="5">
        <v>1.815491E-6</v>
      </c>
      <c r="Z29" s="5">
        <v>7.5935391000000001</v>
      </c>
      <c r="AA29" s="5">
        <v>2.7188239999999999E-2</v>
      </c>
      <c r="AB29" s="5">
        <v>2.7028997999999999E-8</v>
      </c>
      <c r="AC29" s="5">
        <v>3.3196414E-2</v>
      </c>
      <c r="AD29" s="5">
        <v>6.9441742</v>
      </c>
      <c r="AE29" s="5">
        <v>2.4393853E-10</v>
      </c>
      <c r="AF29" s="5">
        <v>7.1961477000000003E-9</v>
      </c>
      <c r="AG29" s="5">
        <v>3.7561361999999998</v>
      </c>
      <c r="AH29" s="5">
        <v>0.15939455999999999</v>
      </c>
      <c r="AI29" s="5">
        <v>7.7432585999999999</v>
      </c>
    </row>
    <row r="30" spans="2:35">
      <c r="B30" s="5">
        <v>22</v>
      </c>
      <c r="C30" s="5" t="s">
        <v>163</v>
      </c>
      <c r="D30" s="5" t="s">
        <v>61</v>
      </c>
      <c r="E30" s="5" t="s">
        <v>61</v>
      </c>
      <c r="F30" s="5" t="s">
        <v>61</v>
      </c>
      <c r="G30" s="5" t="s">
        <v>157</v>
      </c>
      <c r="H30" s="5" t="s">
        <v>158</v>
      </c>
      <c r="I30" s="5" t="s">
        <v>159</v>
      </c>
      <c r="J30" s="5" t="s">
        <v>144</v>
      </c>
      <c r="K30" s="5" t="s">
        <v>131</v>
      </c>
      <c r="L30" s="5" t="s">
        <v>160</v>
      </c>
      <c r="M30" s="5" t="s">
        <v>61</v>
      </c>
      <c r="O30" s="5">
        <v>0.21546303</v>
      </c>
      <c r="P30" s="5">
        <v>0.21527130999999999</v>
      </c>
      <c r="Q30" s="5">
        <v>9.9087375000000001E-5</v>
      </c>
      <c r="R30" s="5">
        <v>9.2628459000000004E-5</v>
      </c>
      <c r="S30" s="5">
        <v>4.7478975E-8</v>
      </c>
      <c r="T30" s="5">
        <v>8.6301200000000002E-4</v>
      </c>
      <c r="U30" s="5">
        <v>1.9632139000000001E-6</v>
      </c>
      <c r="V30" s="5">
        <v>2.4661699000000001E-4</v>
      </c>
      <c r="W30" s="5">
        <v>2.7326646999999999E-3</v>
      </c>
      <c r="X30" s="5">
        <v>8.3962163999999997E-4</v>
      </c>
      <c r="Y30" s="5">
        <v>5.5513230999999998E-7</v>
      </c>
      <c r="Z30" s="5">
        <v>3.2023497000000001</v>
      </c>
      <c r="AA30" s="5">
        <v>9.8202095999999992E-3</v>
      </c>
      <c r="AB30" s="5">
        <v>1.3089478000000001E-8</v>
      </c>
      <c r="AC30" s="5">
        <v>1.3999599E-2</v>
      </c>
      <c r="AD30" s="5">
        <v>2.6995304</v>
      </c>
      <c r="AE30" s="5">
        <v>8.4068172000000005E-11</v>
      </c>
      <c r="AF30" s="5">
        <v>2.8481667999999999E-9</v>
      </c>
      <c r="AG30" s="5">
        <v>1.9036036000000001</v>
      </c>
      <c r="AH30" s="5">
        <v>5.3263586000000002E-2</v>
      </c>
      <c r="AI30" s="5">
        <v>3.2396973999999998</v>
      </c>
    </row>
    <row r="31" spans="2:35">
      <c r="B31" s="5">
        <v>23</v>
      </c>
      <c r="C31" s="5" t="s">
        <v>164</v>
      </c>
      <c r="D31" s="5" t="s">
        <v>61</v>
      </c>
      <c r="E31" s="5" t="s">
        <v>61</v>
      </c>
      <c r="F31" s="5" t="s">
        <v>61</v>
      </c>
      <c r="G31" s="5" t="s">
        <v>157</v>
      </c>
      <c r="H31" s="5" t="s">
        <v>158</v>
      </c>
      <c r="I31" s="5" t="s">
        <v>159</v>
      </c>
      <c r="J31" s="5" t="s">
        <v>144</v>
      </c>
      <c r="K31" s="5" t="s">
        <v>131</v>
      </c>
      <c r="L31" s="5" t="s">
        <v>160</v>
      </c>
      <c r="M31" s="5" t="s">
        <v>61</v>
      </c>
      <c r="O31" s="5">
        <v>0.16681335</v>
      </c>
      <c r="P31" s="5">
        <v>0.16668711999999999</v>
      </c>
      <c r="Q31" s="5">
        <v>6.7963508999999999E-5</v>
      </c>
      <c r="R31" s="5">
        <v>5.8266515000000003E-5</v>
      </c>
      <c r="S31" s="5">
        <v>3.7864684E-8</v>
      </c>
      <c r="T31" s="5">
        <v>6.8111351000000003E-4</v>
      </c>
      <c r="U31" s="5">
        <v>1.3089756000000001E-6</v>
      </c>
      <c r="V31" s="5">
        <v>2.0207575999999999E-4</v>
      </c>
      <c r="W31" s="5">
        <v>2.2348414000000001E-3</v>
      </c>
      <c r="X31" s="5">
        <v>6.8424095999999998E-4</v>
      </c>
      <c r="Y31" s="5">
        <v>3.2470665000000002E-7</v>
      </c>
      <c r="Z31" s="5">
        <v>2.5135784999999999</v>
      </c>
      <c r="AA31" s="5">
        <v>6.9955332E-3</v>
      </c>
      <c r="AB31" s="5">
        <v>1.1596315E-8</v>
      </c>
      <c r="AC31" s="5">
        <v>1.0986727999999999E-2</v>
      </c>
      <c r="AD31" s="5">
        <v>2.0122721000000001</v>
      </c>
      <c r="AE31" s="5">
        <v>5.6564963999999999E-11</v>
      </c>
      <c r="AF31" s="5">
        <v>2.1940902999999999E-9</v>
      </c>
      <c r="AG31" s="5">
        <v>1.7325877000000001</v>
      </c>
      <c r="AH31" s="5">
        <v>3.4730838E-2</v>
      </c>
      <c r="AI31" s="5">
        <v>2.5303726000000002</v>
      </c>
    </row>
    <row r="32" spans="2:35">
      <c r="B32" s="5">
        <v>24</v>
      </c>
      <c r="C32" s="5" t="s">
        <v>165</v>
      </c>
      <c r="D32" s="5" t="s">
        <v>61</v>
      </c>
      <c r="E32" s="5" t="s">
        <v>61</v>
      </c>
      <c r="F32" s="5" t="s">
        <v>61</v>
      </c>
      <c r="G32" s="5" t="s">
        <v>157</v>
      </c>
      <c r="H32" s="5" t="s">
        <v>158</v>
      </c>
      <c r="I32" s="5" t="s">
        <v>159</v>
      </c>
      <c r="J32" s="5" t="s">
        <v>144</v>
      </c>
      <c r="K32" s="5" t="s">
        <v>131</v>
      </c>
      <c r="L32" s="5" t="s">
        <v>160</v>
      </c>
      <c r="M32" s="5" t="s">
        <v>61</v>
      </c>
      <c r="O32" s="5">
        <v>9.0940571999999997E-2</v>
      </c>
      <c r="P32" s="5">
        <v>9.0876740999999997E-2</v>
      </c>
      <c r="Q32" s="5">
        <v>3.7298554999999999E-5</v>
      </c>
      <c r="R32" s="5">
        <v>2.6532511000000001E-5</v>
      </c>
      <c r="S32" s="5">
        <v>2.1365358000000001E-8</v>
      </c>
      <c r="T32" s="5">
        <v>3.8188996999999998E-4</v>
      </c>
      <c r="U32" s="5">
        <v>6.9314499999999995E-7</v>
      </c>
      <c r="V32" s="5">
        <v>1.1486923E-4</v>
      </c>
      <c r="W32" s="5">
        <v>1.2703872000000001E-3</v>
      </c>
      <c r="X32" s="5">
        <v>4.0848318E-4</v>
      </c>
      <c r="Y32" s="5">
        <v>1.1115676999999999E-7</v>
      </c>
      <c r="Z32" s="5">
        <v>1.4136432999999999</v>
      </c>
      <c r="AA32" s="5">
        <v>4.5913370999999996E-3</v>
      </c>
      <c r="AB32" s="5">
        <v>8.2053398000000005E-9</v>
      </c>
      <c r="AC32" s="5">
        <v>6.1777695000000002E-3</v>
      </c>
      <c r="AD32" s="5">
        <v>1.1255606</v>
      </c>
      <c r="AE32" s="5">
        <v>2.7742085000000001E-11</v>
      </c>
      <c r="AF32" s="5">
        <v>1.2805110000000001E-9</v>
      </c>
      <c r="AG32" s="5">
        <v>1.6190232</v>
      </c>
      <c r="AH32" s="5">
        <v>1.7472338E-2</v>
      </c>
      <c r="AI32" s="5">
        <v>1.4230138999999999</v>
      </c>
    </row>
    <row r="33" spans="2:35">
      <c r="B33" s="5">
        <v>25</v>
      </c>
      <c r="C33" s="5" t="s">
        <v>166</v>
      </c>
      <c r="D33" s="5" t="s">
        <v>61</v>
      </c>
      <c r="E33" s="5" t="s">
        <v>61</v>
      </c>
      <c r="F33" s="5" t="s">
        <v>61</v>
      </c>
      <c r="G33" s="5" t="s">
        <v>157</v>
      </c>
      <c r="H33" s="5" t="s">
        <v>158</v>
      </c>
      <c r="I33" s="5" t="s">
        <v>159</v>
      </c>
      <c r="J33" s="5" t="s">
        <v>144</v>
      </c>
      <c r="K33" s="5" t="s">
        <v>131</v>
      </c>
      <c r="L33" s="5" t="s">
        <v>160</v>
      </c>
      <c r="M33" s="5" t="s">
        <v>61</v>
      </c>
      <c r="O33" s="5">
        <v>0.12751675000000001</v>
      </c>
      <c r="P33" s="5">
        <v>0.12741849999999999</v>
      </c>
      <c r="Q33" s="5">
        <v>5.4108437E-5</v>
      </c>
      <c r="R33" s="5">
        <v>4.4138550000000001E-5</v>
      </c>
      <c r="S33" s="5">
        <v>2.9208273E-8</v>
      </c>
      <c r="T33" s="5">
        <v>5.2519578000000003E-4</v>
      </c>
      <c r="U33" s="5">
        <v>1.0350595000000001E-6</v>
      </c>
      <c r="V33" s="5">
        <v>1.5519435999999999E-4</v>
      </c>
      <c r="W33" s="5">
        <v>1.7172571000000001E-3</v>
      </c>
      <c r="X33" s="5">
        <v>5.3918859000000004E-4</v>
      </c>
      <c r="Y33" s="5">
        <v>2.2864822E-7</v>
      </c>
      <c r="Z33" s="5">
        <v>1.9445413</v>
      </c>
      <c r="AA33" s="5">
        <v>5.9979578000000002E-3</v>
      </c>
      <c r="AB33" s="5">
        <v>9.8167168000000002E-9</v>
      </c>
      <c r="AC33" s="5">
        <v>8.4989229000000006E-3</v>
      </c>
      <c r="AD33" s="5">
        <v>1.5765464</v>
      </c>
      <c r="AE33" s="5">
        <v>4.3174166999999999E-11</v>
      </c>
      <c r="AF33" s="5">
        <v>1.7416520999999999E-9</v>
      </c>
      <c r="AG33" s="5">
        <v>1.7106713</v>
      </c>
      <c r="AH33" s="5">
        <v>2.7058637999999999E-2</v>
      </c>
      <c r="AI33" s="5">
        <v>1.9602177999999999</v>
      </c>
    </row>
    <row r="34" spans="2:35">
      <c r="B34" s="5">
        <v>26</v>
      </c>
      <c r="C34" s="5" t="s">
        <v>167</v>
      </c>
      <c r="D34" s="5" t="s">
        <v>61</v>
      </c>
      <c r="E34" s="5" t="s">
        <v>61</v>
      </c>
      <c r="F34" s="5" t="s">
        <v>61</v>
      </c>
      <c r="G34" s="5" t="s">
        <v>168</v>
      </c>
      <c r="H34" s="5" t="s">
        <v>169</v>
      </c>
      <c r="I34" s="5" t="s">
        <v>170</v>
      </c>
      <c r="J34" s="5" t="s">
        <v>144</v>
      </c>
      <c r="K34" s="5" t="s">
        <v>131</v>
      </c>
      <c r="L34" s="5" t="s">
        <v>171</v>
      </c>
      <c r="M34" s="5" t="s">
        <v>61</v>
      </c>
      <c r="O34" s="5">
        <v>0.53328452999999998</v>
      </c>
      <c r="P34" s="5">
        <v>0.53309753000000004</v>
      </c>
      <c r="Q34" s="5">
        <v>1.3136851999999999E-4</v>
      </c>
      <c r="R34" s="5">
        <v>5.5628838000000002E-5</v>
      </c>
      <c r="S34" s="5">
        <v>1.1180114E-7</v>
      </c>
      <c r="T34" s="5">
        <v>5.4445921999999999E-3</v>
      </c>
      <c r="U34" s="5">
        <v>2.9471600000000001E-6</v>
      </c>
      <c r="V34" s="5">
        <v>2.3798926E-3</v>
      </c>
      <c r="W34" s="5">
        <v>2.6112432000000001E-2</v>
      </c>
      <c r="X34" s="5">
        <v>7.2026004000000001E-3</v>
      </c>
      <c r="Y34" s="5">
        <v>2.0124447000000001E-7</v>
      </c>
      <c r="Z34" s="5">
        <v>7.2994528000000001</v>
      </c>
      <c r="AA34" s="5">
        <v>1.2807463999999999E-2</v>
      </c>
      <c r="AB34" s="5">
        <v>1.4312886999999999E-7</v>
      </c>
      <c r="AC34" s="5">
        <v>3.0949346999999999E-2</v>
      </c>
      <c r="AD34" s="5">
        <v>4.8320445999999997</v>
      </c>
      <c r="AE34" s="5">
        <v>2.5086918E-10</v>
      </c>
      <c r="AF34" s="5">
        <v>4.7139862999999998E-9</v>
      </c>
      <c r="AG34" s="5">
        <v>0.96176695000000001</v>
      </c>
      <c r="AH34" s="5">
        <v>5.7422589000000003E-2</v>
      </c>
      <c r="AI34" s="5">
        <v>7.3311411</v>
      </c>
    </row>
    <row r="35" spans="2:35">
      <c r="B35" s="5">
        <v>27</v>
      </c>
      <c r="C35" s="5" t="s">
        <v>172</v>
      </c>
      <c r="D35" s="5" t="s">
        <v>61</v>
      </c>
      <c r="E35" s="5" t="s">
        <v>61</v>
      </c>
      <c r="F35" s="5" t="s">
        <v>61</v>
      </c>
      <c r="G35" s="5" t="s">
        <v>168</v>
      </c>
      <c r="H35" s="5" t="s">
        <v>169</v>
      </c>
      <c r="I35" s="5" t="s">
        <v>170</v>
      </c>
      <c r="J35" s="5" t="s">
        <v>144</v>
      </c>
      <c r="K35" s="5" t="s">
        <v>131</v>
      </c>
      <c r="L35" s="5" t="s">
        <v>171</v>
      </c>
      <c r="M35" s="5" t="s">
        <v>61</v>
      </c>
      <c r="O35" s="5">
        <v>0.51616547999999995</v>
      </c>
      <c r="P35" s="5">
        <v>0.51601733999999999</v>
      </c>
      <c r="Q35" s="5">
        <v>1.0564381999999999E-4</v>
      </c>
      <c r="R35" s="5">
        <v>4.2503782000000002E-5</v>
      </c>
      <c r="S35" s="5">
        <v>1.1021975E-7</v>
      </c>
      <c r="T35" s="5">
        <v>5.3631787000000004E-3</v>
      </c>
      <c r="U35" s="5">
        <v>2.112809E-6</v>
      </c>
      <c r="V35" s="5">
        <v>2.3638518E-3</v>
      </c>
      <c r="W35" s="5">
        <v>2.5937087000000001E-2</v>
      </c>
      <c r="X35" s="5">
        <v>7.1399198999999997E-3</v>
      </c>
      <c r="Y35" s="5">
        <v>1.471695E-7</v>
      </c>
      <c r="Z35" s="5">
        <v>7.0621175000000003</v>
      </c>
      <c r="AA35" s="5">
        <v>8.5382857000000003E-3</v>
      </c>
      <c r="AB35" s="5">
        <v>1.4170108999999999E-7</v>
      </c>
      <c r="AC35" s="5">
        <v>3.0301083999999999E-2</v>
      </c>
      <c r="AD35" s="5">
        <v>4.3211319000000001</v>
      </c>
      <c r="AE35" s="5">
        <v>1.7042353E-10</v>
      </c>
      <c r="AF35" s="5">
        <v>3.8643252000000002E-9</v>
      </c>
      <c r="AG35" s="5">
        <v>0.91000407000000005</v>
      </c>
      <c r="AH35" s="5">
        <v>4.3170467999999997E-2</v>
      </c>
      <c r="AI35" s="5">
        <v>7.0316757000000001</v>
      </c>
    </row>
    <row r="36" spans="2:35">
      <c r="B36" s="5">
        <v>28</v>
      </c>
      <c r="C36" s="5" t="s">
        <v>173</v>
      </c>
      <c r="D36" s="5" t="s">
        <v>61</v>
      </c>
      <c r="E36" s="5" t="s">
        <v>61</v>
      </c>
      <c r="F36" s="5" t="s">
        <v>61</v>
      </c>
      <c r="G36" s="5" t="s">
        <v>168</v>
      </c>
      <c r="H36" s="5" t="s">
        <v>174</v>
      </c>
      <c r="I36" s="5" t="s">
        <v>170</v>
      </c>
      <c r="J36" s="5" t="s">
        <v>144</v>
      </c>
      <c r="K36" s="5" t="s">
        <v>131</v>
      </c>
      <c r="L36" s="5" t="s">
        <v>175</v>
      </c>
      <c r="M36" s="5" t="s">
        <v>176</v>
      </c>
      <c r="O36" s="5">
        <v>1.0244506000000001E-3</v>
      </c>
      <c r="P36" s="5">
        <v>1.0241757E-3</v>
      </c>
      <c r="Q36" s="5">
        <v>1.9696764000000001E-7</v>
      </c>
      <c r="R36" s="5">
        <v>7.7957071999999998E-8</v>
      </c>
      <c r="S36" s="5">
        <v>2.2133372E-10</v>
      </c>
      <c r="T36" s="5">
        <v>1.0705842999999999E-5</v>
      </c>
      <c r="U36" s="5">
        <v>3.7672141000000003E-9</v>
      </c>
      <c r="V36" s="5">
        <v>4.7265739000000004E-6</v>
      </c>
      <c r="W36" s="5">
        <v>5.1862098000000001E-5</v>
      </c>
      <c r="X36" s="5">
        <v>1.4261705E-5</v>
      </c>
      <c r="Y36" s="5">
        <v>2.6254637999999999E-10</v>
      </c>
      <c r="Z36" s="5">
        <v>1.4097482999999999E-2</v>
      </c>
      <c r="AA36" s="5">
        <v>1.4609586E-5</v>
      </c>
      <c r="AB36" s="5">
        <v>2.8383057E-10</v>
      </c>
      <c r="AC36" s="5">
        <v>6.0713446E-5</v>
      </c>
      <c r="AD36" s="5">
        <v>8.4180483999999993E-3</v>
      </c>
      <c r="AE36" s="5">
        <v>2.9786890999999998E-13</v>
      </c>
      <c r="AF36" s="5">
        <v>7.3039689000000002E-12</v>
      </c>
      <c r="AG36" s="5">
        <v>1.8039039E-3</v>
      </c>
      <c r="AH36" s="5">
        <v>7.8466631999999999E-5</v>
      </c>
      <c r="AI36" s="5">
        <v>1.4000174000000001E-2</v>
      </c>
    </row>
    <row r="37" spans="2:35">
      <c r="B37" s="5">
        <v>29</v>
      </c>
      <c r="C37" s="5" t="s">
        <v>177</v>
      </c>
      <c r="D37" s="5" t="s">
        <v>61</v>
      </c>
      <c r="E37" s="5" t="s">
        <v>61</v>
      </c>
      <c r="F37" s="5" t="s">
        <v>61</v>
      </c>
      <c r="G37" s="5" t="s">
        <v>168</v>
      </c>
      <c r="H37" s="5" t="s">
        <v>129</v>
      </c>
      <c r="I37" s="5" t="s">
        <v>170</v>
      </c>
      <c r="J37" s="5" t="s">
        <v>144</v>
      </c>
      <c r="K37" s="5" t="s">
        <v>131</v>
      </c>
      <c r="L37" s="5" t="s">
        <v>175</v>
      </c>
      <c r="M37" s="5" t="s">
        <v>61</v>
      </c>
      <c r="O37" s="5">
        <v>9.1468806999999999E-2</v>
      </c>
      <c r="P37" s="5">
        <v>9.1444259999999999E-2</v>
      </c>
      <c r="Q37" s="5">
        <v>1.7586396000000001E-5</v>
      </c>
      <c r="R37" s="5">
        <v>6.9604528000000004E-6</v>
      </c>
      <c r="S37" s="5">
        <v>1.9761938999999999E-8</v>
      </c>
      <c r="T37" s="5">
        <v>9.5587880999999997E-4</v>
      </c>
      <c r="U37" s="5">
        <v>3.363584E-7</v>
      </c>
      <c r="V37" s="5">
        <v>4.2201552999999997E-4</v>
      </c>
      <c r="W37" s="5">
        <v>4.6305443999999996E-3</v>
      </c>
      <c r="X37" s="5">
        <v>1.2733664999999999E-3</v>
      </c>
      <c r="Y37" s="5">
        <v>2.3441641E-8</v>
      </c>
      <c r="Z37" s="5">
        <v>1.2587037999999999</v>
      </c>
      <c r="AA37" s="5">
        <v>1.3044273E-3</v>
      </c>
      <c r="AB37" s="5">
        <v>2.5342016000000001E-8</v>
      </c>
      <c r="AC37" s="5">
        <v>5.4208434E-3</v>
      </c>
      <c r="AD37" s="5">
        <v>0.75161146999999995</v>
      </c>
      <c r="AE37" s="5">
        <v>2.6595438E-11</v>
      </c>
      <c r="AF37" s="5">
        <v>6.5214008000000003E-10</v>
      </c>
      <c r="AG37" s="5">
        <v>0.16106285000000001</v>
      </c>
      <c r="AH37" s="5">
        <v>7.0059492999999997E-3</v>
      </c>
      <c r="AI37" s="5">
        <v>1.2500154999999999</v>
      </c>
    </row>
    <row r="38" spans="2:35">
      <c r="B38" s="5">
        <v>30</v>
      </c>
      <c r="C38" s="5" t="s">
        <v>178</v>
      </c>
      <c r="D38" s="5" t="s">
        <v>61</v>
      </c>
      <c r="E38" s="5" t="s">
        <v>61</v>
      </c>
      <c r="F38" s="5" t="s">
        <v>61</v>
      </c>
      <c r="G38" s="5" t="s">
        <v>168</v>
      </c>
      <c r="H38" s="5" t="s">
        <v>174</v>
      </c>
      <c r="I38" s="5" t="s">
        <v>170</v>
      </c>
      <c r="J38" s="5" t="s">
        <v>144</v>
      </c>
      <c r="K38" s="5" t="s">
        <v>131</v>
      </c>
      <c r="L38" s="5" t="s">
        <v>175</v>
      </c>
      <c r="M38" s="5" t="s">
        <v>61</v>
      </c>
      <c r="O38" s="5">
        <v>2.0143939999999999E-2</v>
      </c>
      <c r="P38" s="5">
        <v>2.0017613E-2</v>
      </c>
      <c r="Q38" s="5">
        <v>7.8206262E-5</v>
      </c>
      <c r="R38" s="5">
        <v>4.8121334000000003E-5</v>
      </c>
      <c r="S38" s="5">
        <v>4.1867591999999999E-9</v>
      </c>
      <c r="T38" s="5">
        <v>4.2240626999999997E-5</v>
      </c>
      <c r="U38" s="5">
        <v>4.7644686E-7</v>
      </c>
      <c r="V38" s="5">
        <v>9.8622585000000002E-6</v>
      </c>
      <c r="W38" s="5">
        <v>1.2047721000000001E-4</v>
      </c>
      <c r="X38" s="5">
        <v>3.0946303E-5</v>
      </c>
      <c r="Y38" s="5">
        <v>2.1231571E-8</v>
      </c>
      <c r="Z38" s="5">
        <v>0.80171002999999996</v>
      </c>
      <c r="AA38" s="5">
        <v>7.3584981999999998E-3</v>
      </c>
      <c r="AB38" s="5">
        <v>2.1357536000000001E-10</v>
      </c>
      <c r="AC38" s="5">
        <v>9.1109729999999996E-3</v>
      </c>
      <c r="AD38" s="5">
        <v>0.28313529999999998</v>
      </c>
      <c r="AE38" s="5">
        <v>7.7632625000000004E-12</v>
      </c>
      <c r="AF38" s="5">
        <v>1.6861170999999999E-10</v>
      </c>
      <c r="AG38" s="5">
        <v>0.19628594999999999</v>
      </c>
      <c r="AH38" s="5">
        <v>6.7089776000000004E-2</v>
      </c>
      <c r="AI38" s="5">
        <v>0.84542291000000003</v>
      </c>
    </row>
    <row r="39" spans="2:35">
      <c r="B39" s="5">
        <v>31</v>
      </c>
      <c r="C39" s="5" t="s">
        <v>179</v>
      </c>
      <c r="D39" s="5" t="s">
        <v>61</v>
      </c>
      <c r="E39" s="5" t="s">
        <v>61</v>
      </c>
      <c r="F39" s="5" t="s">
        <v>61</v>
      </c>
      <c r="G39" s="5" t="s">
        <v>168</v>
      </c>
      <c r="H39" s="5" t="s">
        <v>174</v>
      </c>
      <c r="I39" s="5" t="s">
        <v>170</v>
      </c>
      <c r="J39" s="5" t="s">
        <v>144</v>
      </c>
      <c r="K39" s="5" t="s">
        <v>131</v>
      </c>
      <c r="L39" s="5" t="s">
        <v>175</v>
      </c>
      <c r="M39" s="5" t="s">
        <v>180</v>
      </c>
      <c r="O39" s="5">
        <v>11.58</v>
      </c>
      <c r="P39" s="5">
        <v>11.58</v>
      </c>
      <c r="Q39" s="5">
        <v>0</v>
      </c>
      <c r="R39" s="5">
        <v>0</v>
      </c>
      <c r="S39" s="5">
        <v>0</v>
      </c>
      <c r="T39" s="5">
        <v>0</v>
      </c>
      <c r="U39" s="5">
        <v>0</v>
      </c>
      <c r="V39" s="5">
        <v>0</v>
      </c>
      <c r="W39" s="5">
        <v>0</v>
      </c>
      <c r="X39" s="5">
        <v>0</v>
      </c>
      <c r="Y39" s="5">
        <v>0</v>
      </c>
      <c r="Z39" s="5">
        <v>0</v>
      </c>
      <c r="AA39" s="5">
        <v>0</v>
      </c>
      <c r="AB39" s="5">
        <v>0</v>
      </c>
      <c r="AC39" s="5">
        <v>0</v>
      </c>
      <c r="AD39" s="5">
        <v>2.6027999999999999E-4</v>
      </c>
      <c r="AE39" s="5">
        <v>0</v>
      </c>
      <c r="AF39" s="5">
        <v>1.86498E-12</v>
      </c>
      <c r="AG39" s="5">
        <v>0</v>
      </c>
      <c r="AH39" s="5">
        <v>0</v>
      </c>
      <c r="AI39" s="5">
        <v>0</v>
      </c>
    </row>
    <row r="40" spans="2:35">
      <c r="B40" s="5">
        <v>32</v>
      </c>
      <c r="C40" s="5" t="s">
        <v>181</v>
      </c>
      <c r="D40" s="5" t="s">
        <v>61</v>
      </c>
      <c r="E40" s="5" t="s">
        <v>61</v>
      </c>
      <c r="F40" s="5" t="s">
        <v>61</v>
      </c>
      <c r="G40" s="5" t="s">
        <v>168</v>
      </c>
      <c r="H40" s="5" t="s">
        <v>129</v>
      </c>
      <c r="I40" s="5" t="s">
        <v>170</v>
      </c>
      <c r="J40" s="5" t="s">
        <v>144</v>
      </c>
      <c r="K40" s="5" t="s">
        <v>131</v>
      </c>
      <c r="L40" s="5" t="s">
        <v>175</v>
      </c>
      <c r="M40" s="5" t="s">
        <v>61</v>
      </c>
      <c r="O40" s="5">
        <v>8.7881022000000003E-2</v>
      </c>
      <c r="P40" s="5">
        <v>8.7855721999999997E-2</v>
      </c>
      <c r="Q40" s="5">
        <v>1.7607434999999999E-5</v>
      </c>
      <c r="R40" s="5">
        <v>7.6919048000000005E-6</v>
      </c>
      <c r="S40" s="5">
        <v>1.7477378E-8</v>
      </c>
      <c r="T40" s="5">
        <v>2.6143166999999999E-4</v>
      </c>
      <c r="U40" s="5">
        <v>3.8787349E-7</v>
      </c>
      <c r="V40" s="5">
        <v>6.5106843999999998E-5</v>
      </c>
      <c r="W40" s="5">
        <v>7.1638962999999998E-4</v>
      </c>
      <c r="X40" s="5">
        <v>2.4883662000000002E-4</v>
      </c>
      <c r="Y40" s="5">
        <v>2.3695961E-8</v>
      </c>
      <c r="Z40" s="5">
        <v>1.1488758999999999</v>
      </c>
      <c r="AA40" s="5">
        <v>2.0702585999999999E-3</v>
      </c>
      <c r="AB40" s="5">
        <v>2.9366075999999999E-9</v>
      </c>
      <c r="AC40" s="5">
        <v>4.7380827E-3</v>
      </c>
      <c r="AD40" s="5">
        <v>0.73057812</v>
      </c>
      <c r="AE40" s="5">
        <v>2.7670709999999999E-11</v>
      </c>
      <c r="AF40" s="5">
        <v>8.7115081000000003E-10</v>
      </c>
      <c r="AG40" s="5">
        <v>0.15439383000000001</v>
      </c>
      <c r="AH40" s="5">
        <v>7.1703692000000003E-3</v>
      </c>
      <c r="AI40" s="5">
        <v>1.1538678</v>
      </c>
    </row>
    <row r="41" spans="2:35">
      <c r="B41" s="5">
        <v>33</v>
      </c>
      <c r="C41" s="5" t="s">
        <v>182</v>
      </c>
      <c r="D41" s="5" t="s">
        <v>61</v>
      </c>
      <c r="E41" s="5" t="s">
        <v>61</v>
      </c>
      <c r="F41" s="5" t="s">
        <v>61</v>
      </c>
      <c r="G41" s="5" t="s">
        <v>183</v>
      </c>
      <c r="H41" s="5" t="s">
        <v>184</v>
      </c>
      <c r="I41" s="5" t="s">
        <v>143</v>
      </c>
      <c r="J41" s="5" t="s">
        <v>144</v>
      </c>
      <c r="K41" s="5" t="s">
        <v>131</v>
      </c>
      <c r="L41" s="5" t="s">
        <v>185</v>
      </c>
      <c r="M41" s="5" t="s">
        <v>61</v>
      </c>
      <c r="O41" s="5">
        <v>0.24803458</v>
      </c>
      <c r="P41" s="5">
        <v>0.24647004</v>
      </c>
      <c r="Q41" s="5">
        <v>9.7827044999999999E-4</v>
      </c>
      <c r="R41" s="5">
        <v>5.8626138999999999E-4</v>
      </c>
      <c r="S41" s="5">
        <v>5.1420199999999997E-8</v>
      </c>
      <c r="T41" s="5">
        <v>6.1307251999999997E-4</v>
      </c>
      <c r="U41" s="5">
        <v>6.5610185000000001E-6</v>
      </c>
      <c r="V41" s="5">
        <v>1.2579304E-4</v>
      </c>
      <c r="W41" s="5">
        <v>1.5456764999999999E-3</v>
      </c>
      <c r="X41" s="5">
        <v>3.9558722000000002E-4</v>
      </c>
      <c r="Y41" s="5">
        <v>6.4462420000000005E-7</v>
      </c>
      <c r="Z41" s="5">
        <v>9.8006274999999992</v>
      </c>
      <c r="AA41" s="5">
        <v>9.3526477999999996E-2</v>
      </c>
      <c r="AB41" s="5">
        <v>3.0159736000000002E-9</v>
      </c>
      <c r="AC41" s="5">
        <v>0.11110461000000001</v>
      </c>
      <c r="AD41" s="5">
        <v>4.2965853999999997</v>
      </c>
      <c r="AE41" s="5">
        <v>1.0095648E-10</v>
      </c>
      <c r="AF41" s="5">
        <v>2.7815903000000002E-9</v>
      </c>
      <c r="AG41" s="5">
        <v>2.5944368999999998</v>
      </c>
      <c r="AH41" s="5">
        <v>1.0581247</v>
      </c>
      <c r="AI41" s="5">
        <v>10.339204000000001</v>
      </c>
    </row>
    <row r="42" spans="2:35">
      <c r="B42" s="5">
        <v>34</v>
      </c>
      <c r="C42" s="5" t="s">
        <v>186</v>
      </c>
      <c r="D42" s="5" t="s">
        <v>61</v>
      </c>
      <c r="E42" s="5" t="s">
        <v>61</v>
      </c>
      <c r="F42" s="5" t="s">
        <v>61</v>
      </c>
      <c r="G42" s="5" t="s">
        <v>183</v>
      </c>
      <c r="H42" s="5" t="s">
        <v>129</v>
      </c>
      <c r="I42" s="5" t="s">
        <v>143</v>
      </c>
      <c r="J42" s="5" t="s">
        <v>144</v>
      </c>
      <c r="K42" s="5" t="s">
        <v>131</v>
      </c>
      <c r="L42" s="5" t="s">
        <v>185</v>
      </c>
      <c r="M42" s="5" t="s">
        <v>61</v>
      </c>
      <c r="O42" s="5">
        <v>6.8898493000000005E-2</v>
      </c>
      <c r="P42" s="5">
        <v>6.8463900999999994E-2</v>
      </c>
      <c r="Q42" s="5">
        <v>2.7174178999999997E-4</v>
      </c>
      <c r="R42" s="5">
        <v>1.6285038999999999E-4</v>
      </c>
      <c r="S42" s="5">
        <v>1.4283389E-8</v>
      </c>
      <c r="T42" s="5">
        <v>1.7029792000000001E-4</v>
      </c>
      <c r="U42" s="5">
        <v>1.8225051E-6</v>
      </c>
      <c r="V42" s="5">
        <v>3.4942511999999999E-5</v>
      </c>
      <c r="W42" s="5">
        <v>4.2935458000000002E-4</v>
      </c>
      <c r="X42" s="5">
        <v>1.0988534000000001E-4</v>
      </c>
      <c r="Y42" s="5">
        <v>1.7906228E-7</v>
      </c>
      <c r="Z42" s="5">
        <v>2.7223964999999999</v>
      </c>
      <c r="AA42" s="5">
        <v>2.5979577E-2</v>
      </c>
      <c r="AB42" s="5">
        <v>8.3777043000000005E-10</v>
      </c>
      <c r="AC42" s="5">
        <v>3.0862390999999999E-2</v>
      </c>
      <c r="AD42" s="5">
        <v>1.1934959999999999</v>
      </c>
      <c r="AE42" s="5">
        <v>2.8043466000000002E-11</v>
      </c>
      <c r="AF42" s="5">
        <v>7.7266397E-10</v>
      </c>
      <c r="AG42" s="5">
        <v>0.72067692000000005</v>
      </c>
      <c r="AH42" s="5">
        <v>0.29392352999999999</v>
      </c>
      <c r="AI42" s="5">
        <v>2.8720010999999999</v>
      </c>
    </row>
    <row r="43" spans="2:35">
      <c r="B43" s="5">
        <v>35</v>
      </c>
      <c r="C43" s="5" t="s">
        <v>187</v>
      </c>
      <c r="D43" s="5" t="s">
        <v>61</v>
      </c>
      <c r="E43" s="5" t="s">
        <v>61</v>
      </c>
      <c r="F43" s="5" t="s">
        <v>61</v>
      </c>
      <c r="G43" s="5" t="s">
        <v>188</v>
      </c>
      <c r="H43" s="5" t="s">
        <v>174</v>
      </c>
      <c r="I43" s="5" t="s">
        <v>189</v>
      </c>
      <c r="J43" s="5" t="s">
        <v>144</v>
      </c>
      <c r="K43" s="5" t="s">
        <v>190</v>
      </c>
      <c r="L43" s="5" t="s">
        <v>191</v>
      </c>
      <c r="M43" s="5" t="s">
        <v>61</v>
      </c>
      <c r="O43" s="5">
        <v>0</v>
      </c>
      <c r="P43" s="5">
        <v>0</v>
      </c>
      <c r="Q43" s="5">
        <v>0</v>
      </c>
      <c r="R43" s="5">
        <v>0</v>
      </c>
      <c r="S43" s="5">
        <v>0</v>
      </c>
      <c r="T43" s="5">
        <v>0</v>
      </c>
      <c r="U43" s="5">
        <v>0</v>
      </c>
      <c r="V43" s="5">
        <v>0</v>
      </c>
      <c r="W43" s="5">
        <v>0</v>
      </c>
      <c r="X43" s="5">
        <v>0</v>
      </c>
      <c r="Y43" s="5">
        <v>0</v>
      </c>
      <c r="Z43" s="5">
        <v>0</v>
      </c>
      <c r="AA43" s="5">
        <v>0</v>
      </c>
      <c r="AB43" s="5">
        <v>0</v>
      </c>
      <c r="AC43" s="5">
        <v>0</v>
      </c>
      <c r="AD43" s="5">
        <v>0</v>
      </c>
      <c r="AE43" s="5">
        <v>0</v>
      </c>
      <c r="AF43" s="5">
        <v>0</v>
      </c>
      <c r="AG43" s="5">
        <v>0</v>
      </c>
      <c r="AH43" s="5">
        <v>0</v>
      </c>
      <c r="AI43" s="5">
        <v>0</v>
      </c>
    </row>
    <row r="44" spans="2:35">
      <c r="B44" s="5">
        <v>36</v>
      </c>
      <c r="C44" s="5" t="s">
        <v>192</v>
      </c>
      <c r="D44" s="5" t="s">
        <v>61</v>
      </c>
      <c r="E44" s="5" t="s">
        <v>61</v>
      </c>
      <c r="F44" s="5" t="s">
        <v>61</v>
      </c>
      <c r="G44" s="5" t="s">
        <v>188</v>
      </c>
      <c r="H44" s="5" t="s">
        <v>174</v>
      </c>
      <c r="I44" s="5" t="s">
        <v>189</v>
      </c>
      <c r="J44" s="5" t="s">
        <v>144</v>
      </c>
      <c r="K44" s="5" t="s">
        <v>193</v>
      </c>
      <c r="L44" s="5" t="s">
        <v>191</v>
      </c>
      <c r="M44" s="5" t="s">
        <v>61</v>
      </c>
      <c r="O44" s="5">
        <v>0</v>
      </c>
      <c r="P44" s="5">
        <v>0</v>
      </c>
      <c r="Q44" s="5">
        <v>0</v>
      </c>
      <c r="R44" s="5">
        <v>0</v>
      </c>
      <c r="S44" s="5">
        <v>0</v>
      </c>
      <c r="T44" s="5">
        <v>0</v>
      </c>
      <c r="U44" s="5">
        <v>0</v>
      </c>
      <c r="V44" s="5">
        <v>0</v>
      </c>
      <c r="W44" s="5">
        <v>0</v>
      </c>
      <c r="X44" s="5">
        <v>0</v>
      </c>
      <c r="Y44" s="5">
        <v>0</v>
      </c>
      <c r="Z44" s="5">
        <v>0</v>
      </c>
      <c r="AA44" s="5">
        <v>0</v>
      </c>
      <c r="AB44" s="5">
        <v>0</v>
      </c>
      <c r="AC44" s="5">
        <v>0</v>
      </c>
      <c r="AD44" s="5">
        <v>0</v>
      </c>
      <c r="AE44" s="5">
        <v>0</v>
      </c>
      <c r="AF44" s="5">
        <v>0</v>
      </c>
      <c r="AG44" s="5">
        <v>0</v>
      </c>
      <c r="AH44" s="5">
        <v>0</v>
      </c>
      <c r="AI44" s="5">
        <v>0</v>
      </c>
    </row>
    <row r="45" spans="2:35">
      <c r="B45" s="5">
        <v>37</v>
      </c>
      <c r="C45" s="5" t="s">
        <v>194</v>
      </c>
      <c r="D45" s="5" t="s">
        <v>61</v>
      </c>
      <c r="E45" s="5" t="s">
        <v>61</v>
      </c>
      <c r="F45" s="5" t="s">
        <v>61</v>
      </c>
      <c r="G45" s="5" t="s">
        <v>188</v>
      </c>
      <c r="H45" s="5" t="s">
        <v>174</v>
      </c>
      <c r="I45" s="5" t="s">
        <v>189</v>
      </c>
      <c r="J45" s="5" t="s">
        <v>144</v>
      </c>
      <c r="K45" s="5" t="s">
        <v>131</v>
      </c>
      <c r="L45" s="5" t="s">
        <v>191</v>
      </c>
      <c r="M45" s="5" t="s">
        <v>61</v>
      </c>
      <c r="O45" s="5">
        <v>3.2881960000000002E-3</v>
      </c>
      <c r="P45" s="5">
        <v>3.2873207000000001E-3</v>
      </c>
      <c r="Q45" s="5">
        <v>6.1628672999999997E-7</v>
      </c>
      <c r="R45" s="5">
        <v>2.5908519999999998E-7</v>
      </c>
      <c r="S45" s="5">
        <v>7.0992842999999998E-10</v>
      </c>
      <c r="T45" s="5">
        <v>3.4383152999999998E-5</v>
      </c>
      <c r="U45" s="5">
        <v>1.1967537E-8</v>
      </c>
      <c r="V45" s="5">
        <v>1.517866E-5</v>
      </c>
      <c r="W45" s="5">
        <v>1.6654498000000001E-4</v>
      </c>
      <c r="X45" s="5">
        <v>4.5791629000000003E-5</v>
      </c>
      <c r="Y45" s="5">
        <v>8.4142349000000001E-10</v>
      </c>
      <c r="Z45" s="5">
        <v>4.5244301000000001E-2</v>
      </c>
      <c r="AA45" s="5">
        <v>6.0600336999999998E-5</v>
      </c>
      <c r="AB45" s="5">
        <v>4.8687828999999999E-9</v>
      </c>
      <c r="AC45" s="5">
        <v>1.9388182E-4</v>
      </c>
      <c r="AD45" s="5">
        <v>2.7274232999999998E-2</v>
      </c>
      <c r="AE45" s="5">
        <v>9.5312142000000005E-13</v>
      </c>
      <c r="AF45" s="5">
        <v>2.3412948999999999E-11</v>
      </c>
      <c r="AG45" s="5">
        <v>5.7742434000000002E-3</v>
      </c>
      <c r="AH45" s="5">
        <v>2.4071925999999999E-4</v>
      </c>
      <c r="AI45" s="5">
        <v>4.4963938000000002E-2</v>
      </c>
    </row>
    <row r="46" spans="2:35">
      <c r="B46" s="5">
        <v>38</v>
      </c>
      <c r="C46" s="5" t="s">
        <v>195</v>
      </c>
      <c r="D46" s="5" t="s">
        <v>61</v>
      </c>
      <c r="E46" s="5" t="s">
        <v>61</v>
      </c>
      <c r="F46" s="5" t="s">
        <v>61</v>
      </c>
      <c r="G46" s="5" t="s">
        <v>188</v>
      </c>
      <c r="H46" s="5" t="s">
        <v>174</v>
      </c>
      <c r="I46" s="5" t="s">
        <v>189</v>
      </c>
      <c r="J46" s="5" t="s">
        <v>144</v>
      </c>
      <c r="K46" s="5" t="s">
        <v>193</v>
      </c>
      <c r="L46" s="5" t="s">
        <v>191</v>
      </c>
      <c r="M46" s="5" t="s">
        <v>61</v>
      </c>
      <c r="O46" s="5">
        <v>0</v>
      </c>
      <c r="P46" s="5">
        <v>0</v>
      </c>
      <c r="Q46" s="5">
        <v>0</v>
      </c>
      <c r="R46" s="5">
        <v>0</v>
      </c>
      <c r="S46" s="5">
        <v>0</v>
      </c>
      <c r="T46" s="5">
        <v>0</v>
      </c>
      <c r="U46" s="5">
        <v>0</v>
      </c>
      <c r="V46" s="5">
        <v>0</v>
      </c>
      <c r="W46" s="5">
        <v>0</v>
      </c>
      <c r="X46" s="5">
        <v>0</v>
      </c>
      <c r="Y46" s="5">
        <v>0</v>
      </c>
      <c r="Z46" s="5">
        <v>0</v>
      </c>
      <c r="AA46" s="5">
        <v>0</v>
      </c>
      <c r="AB46" s="5">
        <v>0</v>
      </c>
      <c r="AC46" s="5">
        <v>0</v>
      </c>
      <c r="AD46" s="5">
        <v>0</v>
      </c>
      <c r="AE46" s="5">
        <v>0</v>
      </c>
      <c r="AF46" s="5">
        <v>0</v>
      </c>
      <c r="AG46" s="5">
        <v>0</v>
      </c>
      <c r="AH46" s="5">
        <v>0</v>
      </c>
      <c r="AI46" s="5">
        <v>0</v>
      </c>
    </row>
    <row r="47" spans="2:35">
      <c r="B47" s="5">
        <v>39</v>
      </c>
      <c r="C47" s="5" t="s">
        <v>196</v>
      </c>
      <c r="D47" s="5" t="s">
        <v>61</v>
      </c>
      <c r="E47" s="5" t="s">
        <v>61</v>
      </c>
      <c r="F47" s="5" t="s">
        <v>61</v>
      </c>
      <c r="G47" s="5" t="s">
        <v>188</v>
      </c>
      <c r="H47" s="5" t="s">
        <v>174</v>
      </c>
      <c r="I47" s="5" t="s">
        <v>189</v>
      </c>
      <c r="J47" s="5" t="s">
        <v>144</v>
      </c>
      <c r="K47" s="5" t="s">
        <v>131</v>
      </c>
      <c r="L47" s="5" t="s">
        <v>191</v>
      </c>
      <c r="M47" s="5" t="s">
        <v>61</v>
      </c>
      <c r="O47" s="5">
        <v>6.3246748E-3</v>
      </c>
      <c r="P47" s="5">
        <v>6.3206712E-3</v>
      </c>
      <c r="Q47" s="5">
        <v>3.0011730000000001E-6</v>
      </c>
      <c r="R47" s="5">
        <v>1.0024113E-6</v>
      </c>
      <c r="S47" s="5">
        <v>1.6404890000000001E-9</v>
      </c>
      <c r="T47" s="5">
        <v>4.7078152000000001E-5</v>
      </c>
      <c r="U47" s="5">
        <v>3.8728496999999997E-8</v>
      </c>
      <c r="V47" s="5">
        <v>1.9825091E-5</v>
      </c>
      <c r="W47" s="5">
        <v>2.1739175999999999E-4</v>
      </c>
      <c r="X47" s="5">
        <v>6.1878364000000002E-5</v>
      </c>
      <c r="Y47" s="5">
        <v>5.9514287E-9</v>
      </c>
      <c r="Z47" s="5">
        <v>0.10313536</v>
      </c>
      <c r="AA47" s="5">
        <v>1.429413E-2</v>
      </c>
      <c r="AB47" s="5">
        <v>5.2153461000000002E-9</v>
      </c>
      <c r="AC47" s="5">
        <v>5.0713256999999998E-4</v>
      </c>
      <c r="AD47" s="5">
        <v>6.1392124999999999E-2</v>
      </c>
      <c r="AE47" s="5">
        <v>5.0080106000000003E-13</v>
      </c>
      <c r="AF47" s="5">
        <v>-4.9009115E-11</v>
      </c>
      <c r="AG47" s="5">
        <v>7.0855347999999999E-2</v>
      </c>
      <c r="AH47" s="5">
        <v>3.2846482999999999E-3</v>
      </c>
      <c r="AI47" s="5">
        <v>0.10087345</v>
      </c>
    </row>
    <row r="48" spans="2:35">
      <c r="B48" s="5">
        <v>40</v>
      </c>
      <c r="C48" s="5" t="s">
        <v>197</v>
      </c>
      <c r="D48" s="5" t="s">
        <v>61</v>
      </c>
      <c r="E48" s="5" t="s">
        <v>61</v>
      </c>
      <c r="F48" s="5" t="s">
        <v>61</v>
      </c>
      <c r="G48" s="5" t="s">
        <v>188</v>
      </c>
      <c r="H48" s="5" t="s">
        <v>174</v>
      </c>
      <c r="I48" s="5" t="s">
        <v>189</v>
      </c>
      <c r="J48" s="5" t="s">
        <v>144</v>
      </c>
      <c r="K48" s="5" t="s">
        <v>131</v>
      </c>
      <c r="L48" s="5" t="s">
        <v>191</v>
      </c>
      <c r="M48" s="5" t="s">
        <v>61</v>
      </c>
      <c r="O48" s="5">
        <v>4.0026232000000004E-3</v>
      </c>
      <c r="P48" s="5">
        <v>4.0015576000000004E-3</v>
      </c>
      <c r="Q48" s="5">
        <v>7.5018754000000005E-7</v>
      </c>
      <c r="R48" s="5">
        <v>3.1537672000000002E-7</v>
      </c>
      <c r="S48" s="5">
        <v>8.6417476999999997E-10</v>
      </c>
      <c r="T48" s="5">
        <v>4.1853588000000002E-5</v>
      </c>
      <c r="U48" s="5">
        <v>1.4567727000000001E-8</v>
      </c>
      <c r="V48" s="5">
        <v>1.8476531E-5</v>
      </c>
      <c r="W48" s="5">
        <v>2.0273025000000001E-4</v>
      </c>
      <c r="X48" s="5">
        <v>5.5740786000000002E-5</v>
      </c>
      <c r="Y48" s="5">
        <v>1.0242397999999999E-9</v>
      </c>
      <c r="Z48" s="5">
        <v>5.5074542999999997E-2</v>
      </c>
      <c r="AA48" s="5">
        <v>7.3766980999999995E-5</v>
      </c>
      <c r="AB48" s="5">
        <v>5.0664300000000003E-9</v>
      </c>
      <c r="AC48" s="5">
        <v>2.3600657999999999E-4</v>
      </c>
      <c r="AD48" s="5">
        <v>3.3200113000000003E-2</v>
      </c>
      <c r="AE48" s="5">
        <v>1.1602063E-12</v>
      </c>
      <c r="AF48" s="5">
        <v>2.8499886000000001E-11</v>
      </c>
      <c r="AG48" s="5">
        <v>7.0288178E-3</v>
      </c>
      <c r="AH48" s="5">
        <v>2.9302042000000001E-4</v>
      </c>
      <c r="AI48" s="5">
        <v>5.4733265000000003E-2</v>
      </c>
    </row>
    <row r="49" spans="2:35">
      <c r="B49" s="5">
        <v>41</v>
      </c>
      <c r="C49" s="5" t="s">
        <v>198</v>
      </c>
      <c r="D49" s="5" t="s">
        <v>61</v>
      </c>
      <c r="E49" s="5" t="s">
        <v>61</v>
      </c>
      <c r="F49" s="5" t="s">
        <v>61</v>
      </c>
      <c r="G49" s="5" t="s">
        <v>188</v>
      </c>
      <c r="H49" s="5" t="s">
        <v>174</v>
      </c>
      <c r="I49" s="5" t="s">
        <v>189</v>
      </c>
      <c r="J49" s="5" t="s">
        <v>144</v>
      </c>
      <c r="K49" s="5" t="s">
        <v>131</v>
      </c>
      <c r="L49" s="5" t="s">
        <v>191</v>
      </c>
      <c r="M49" s="5" t="s">
        <v>61</v>
      </c>
      <c r="O49" s="5">
        <v>4.0026232000000004E-3</v>
      </c>
      <c r="P49" s="5">
        <v>4.0015576000000004E-3</v>
      </c>
      <c r="Q49" s="5">
        <v>7.5018754999999998E-7</v>
      </c>
      <c r="R49" s="5">
        <v>3.1537672000000002E-7</v>
      </c>
      <c r="S49" s="5">
        <v>8.6417478000000002E-10</v>
      </c>
      <c r="T49" s="5">
        <v>4.1853588000000002E-5</v>
      </c>
      <c r="U49" s="5">
        <v>1.4567727000000001E-8</v>
      </c>
      <c r="V49" s="5">
        <v>1.8476531E-5</v>
      </c>
      <c r="W49" s="5">
        <v>2.0273025000000001E-4</v>
      </c>
      <c r="X49" s="5">
        <v>5.5740786000000002E-5</v>
      </c>
      <c r="Y49" s="5">
        <v>1.0242398999999999E-9</v>
      </c>
      <c r="Z49" s="5">
        <v>5.5074542999999997E-2</v>
      </c>
      <c r="AA49" s="5">
        <v>7.3766993000000001E-5</v>
      </c>
      <c r="AB49" s="5">
        <v>5.0664300000000003E-9</v>
      </c>
      <c r="AC49" s="5">
        <v>2.3600657999999999E-4</v>
      </c>
      <c r="AD49" s="5">
        <v>3.3200113000000003E-2</v>
      </c>
      <c r="AE49" s="5">
        <v>1.1602063999999999E-12</v>
      </c>
      <c r="AF49" s="5">
        <v>2.8499886000000001E-11</v>
      </c>
      <c r="AG49" s="5">
        <v>7.0288184000000002E-3</v>
      </c>
      <c r="AH49" s="5">
        <v>2.9302043000000003E-4</v>
      </c>
      <c r="AI49" s="5">
        <v>5.4733265000000003E-2</v>
      </c>
    </row>
    <row r="50" spans="2:35">
      <c r="B50" s="5">
        <v>42</v>
      </c>
      <c r="C50" s="5" t="s">
        <v>199</v>
      </c>
      <c r="D50" s="5" t="s">
        <v>61</v>
      </c>
      <c r="E50" s="5" t="s">
        <v>61</v>
      </c>
      <c r="F50" s="5" t="s">
        <v>61</v>
      </c>
      <c r="G50" s="5" t="s">
        <v>188</v>
      </c>
      <c r="H50" s="5" t="s">
        <v>174</v>
      </c>
      <c r="I50" s="5" t="s">
        <v>189</v>
      </c>
      <c r="J50" s="5" t="s">
        <v>144</v>
      </c>
      <c r="K50" s="5" t="s">
        <v>131</v>
      </c>
      <c r="L50" s="5" t="s">
        <v>191</v>
      </c>
      <c r="M50" s="5" t="s">
        <v>61</v>
      </c>
      <c r="O50" s="5">
        <v>4.0026232000000004E-3</v>
      </c>
      <c r="P50" s="5">
        <v>4.0015576000000004E-3</v>
      </c>
      <c r="Q50" s="5">
        <v>7.5018753000000001E-7</v>
      </c>
      <c r="R50" s="5">
        <v>3.1537670999999999E-7</v>
      </c>
      <c r="S50" s="5">
        <v>8.6417476999999997E-10</v>
      </c>
      <c r="T50" s="5">
        <v>4.1853588000000002E-5</v>
      </c>
      <c r="U50" s="5">
        <v>1.4567726E-8</v>
      </c>
      <c r="V50" s="5">
        <v>1.8476531E-5</v>
      </c>
      <c r="W50" s="5">
        <v>2.0273025000000001E-4</v>
      </c>
      <c r="X50" s="5">
        <v>5.5740786000000002E-5</v>
      </c>
      <c r="Y50" s="5">
        <v>1.0242397999999999E-9</v>
      </c>
      <c r="Z50" s="5">
        <v>5.5074541999999997E-2</v>
      </c>
      <c r="AA50" s="5">
        <v>7.3766972000000004E-5</v>
      </c>
      <c r="AB50" s="5">
        <v>5.0664300000000003E-9</v>
      </c>
      <c r="AC50" s="5">
        <v>2.3600657999999999E-4</v>
      </c>
      <c r="AD50" s="5">
        <v>3.3200113000000003E-2</v>
      </c>
      <c r="AE50" s="5">
        <v>1.1602063E-12</v>
      </c>
      <c r="AF50" s="5">
        <v>2.8499886000000001E-11</v>
      </c>
      <c r="AG50" s="5">
        <v>7.0288173999999998E-3</v>
      </c>
      <c r="AH50" s="5">
        <v>2.9302042000000001E-4</v>
      </c>
      <c r="AI50" s="5">
        <v>5.4733265000000003E-2</v>
      </c>
    </row>
    <row r="51" spans="2:35">
      <c r="B51" s="5">
        <v>43</v>
      </c>
      <c r="C51" s="5" t="s">
        <v>200</v>
      </c>
      <c r="D51" s="5" t="s">
        <v>61</v>
      </c>
      <c r="E51" s="5" t="s">
        <v>61</v>
      </c>
      <c r="F51" s="5" t="s">
        <v>61</v>
      </c>
      <c r="G51" s="5" t="s">
        <v>188</v>
      </c>
      <c r="H51" s="5" t="s">
        <v>174</v>
      </c>
      <c r="I51" s="5" t="s">
        <v>189</v>
      </c>
      <c r="J51" s="5" t="s">
        <v>144</v>
      </c>
      <c r="K51" s="5" t="s">
        <v>131</v>
      </c>
      <c r="L51" s="5" t="s">
        <v>191</v>
      </c>
      <c r="M51" s="5" t="s">
        <v>61</v>
      </c>
      <c r="O51" s="5">
        <v>5.6055041999999999E-3</v>
      </c>
      <c r="P51" s="5">
        <v>5.6040118999999998E-3</v>
      </c>
      <c r="Q51" s="5">
        <v>1.0506058E-6</v>
      </c>
      <c r="R51" s="5">
        <v>4.4167172999999999E-7</v>
      </c>
      <c r="S51" s="5">
        <v>1.2102401E-9</v>
      </c>
      <c r="T51" s="5">
        <v>5.8614177999999998E-5</v>
      </c>
      <c r="U51" s="5">
        <v>2.0401484000000001E-8</v>
      </c>
      <c r="V51" s="5">
        <v>2.5875599000000001E-5</v>
      </c>
      <c r="W51" s="5">
        <v>2.8391513E-4</v>
      </c>
      <c r="X51" s="5">
        <v>7.8062610000000001E-5</v>
      </c>
      <c r="Y51" s="5">
        <v>1.4344044999999999E-9</v>
      </c>
      <c r="Z51" s="5">
        <v>7.7129562999999998E-2</v>
      </c>
      <c r="AA51" s="5">
        <v>1.0330754E-4</v>
      </c>
      <c r="AB51" s="5">
        <v>5.5098686999999997E-9</v>
      </c>
      <c r="AC51" s="5">
        <v>3.3051720999999998E-4</v>
      </c>
      <c r="AD51" s="5">
        <v>4.6495350999999997E-2</v>
      </c>
      <c r="AE51" s="5">
        <v>1.6248198E-12</v>
      </c>
      <c r="AF51" s="5">
        <v>3.9912882999999998E-11</v>
      </c>
      <c r="AG51" s="5">
        <v>9.8435595999999993E-3</v>
      </c>
      <c r="AH51" s="5">
        <v>4.1036266999999998E-4</v>
      </c>
      <c r="AI51" s="5">
        <v>7.6651618000000005E-2</v>
      </c>
    </row>
    <row r="52" spans="2:35">
      <c r="B52" s="5">
        <v>44</v>
      </c>
      <c r="C52" s="5" t="s">
        <v>201</v>
      </c>
      <c r="D52" s="5" t="s">
        <v>61</v>
      </c>
      <c r="E52" s="5" t="s">
        <v>61</v>
      </c>
      <c r="F52" s="5" t="s">
        <v>61</v>
      </c>
      <c r="G52" s="5" t="s">
        <v>188</v>
      </c>
      <c r="H52" s="5" t="s">
        <v>174</v>
      </c>
      <c r="I52" s="5" t="s">
        <v>189</v>
      </c>
      <c r="J52" s="5" t="s">
        <v>144</v>
      </c>
      <c r="K52" s="5" t="s">
        <v>193</v>
      </c>
      <c r="L52" s="5" t="s">
        <v>191</v>
      </c>
      <c r="M52" s="5" t="s">
        <v>61</v>
      </c>
      <c r="O52" s="5">
        <v>0</v>
      </c>
      <c r="P52" s="5">
        <v>0</v>
      </c>
      <c r="Q52" s="5">
        <v>0</v>
      </c>
      <c r="R52" s="5">
        <v>0</v>
      </c>
      <c r="S52" s="5">
        <v>0</v>
      </c>
      <c r="T52" s="5">
        <v>0</v>
      </c>
      <c r="U52" s="5">
        <v>0</v>
      </c>
      <c r="V52" s="5">
        <v>0</v>
      </c>
      <c r="W52" s="5">
        <v>0</v>
      </c>
      <c r="X52" s="5">
        <v>0</v>
      </c>
      <c r="Y52" s="5">
        <v>0</v>
      </c>
      <c r="Z52" s="5">
        <v>0</v>
      </c>
      <c r="AA52" s="5">
        <v>0</v>
      </c>
      <c r="AB52" s="5">
        <v>0</v>
      </c>
      <c r="AC52" s="5">
        <v>0</v>
      </c>
      <c r="AD52" s="5">
        <v>0</v>
      </c>
      <c r="AE52" s="5">
        <v>0</v>
      </c>
      <c r="AF52" s="5">
        <v>0</v>
      </c>
      <c r="AG52" s="5">
        <v>0</v>
      </c>
      <c r="AH52" s="5">
        <v>0</v>
      </c>
      <c r="AI52" s="5">
        <v>0</v>
      </c>
    </row>
    <row r="53" spans="2:35">
      <c r="B53" s="5">
        <v>45</v>
      </c>
      <c r="C53" s="5" t="s">
        <v>202</v>
      </c>
      <c r="D53" s="5" t="s">
        <v>61</v>
      </c>
      <c r="E53" s="5" t="s">
        <v>61</v>
      </c>
      <c r="F53" s="5" t="s">
        <v>61</v>
      </c>
      <c r="G53" s="5" t="s">
        <v>188</v>
      </c>
      <c r="H53" s="5" t="s">
        <v>174</v>
      </c>
      <c r="I53" s="5" t="s">
        <v>189</v>
      </c>
      <c r="J53" s="5" t="s">
        <v>144</v>
      </c>
      <c r="K53" s="5" t="s">
        <v>193</v>
      </c>
      <c r="L53" s="5" t="s">
        <v>191</v>
      </c>
      <c r="M53" s="5" t="s">
        <v>61</v>
      </c>
      <c r="O53" s="5">
        <v>0</v>
      </c>
      <c r="P53" s="5">
        <v>0</v>
      </c>
      <c r="Q53" s="5">
        <v>0</v>
      </c>
      <c r="R53" s="5">
        <v>0</v>
      </c>
      <c r="S53" s="5">
        <v>0</v>
      </c>
      <c r="T53" s="5">
        <v>0</v>
      </c>
      <c r="U53" s="5">
        <v>0</v>
      </c>
      <c r="V53" s="5">
        <v>0</v>
      </c>
      <c r="W53" s="5">
        <v>0</v>
      </c>
      <c r="X53" s="5">
        <v>0</v>
      </c>
      <c r="Y53" s="5">
        <v>0</v>
      </c>
      <c r="Z53" s="5">
        <v>0</v>
      </c>
      <c r="AA53" s="5">
        <v>0</v>
      </c>
      <c r="AB53" s="5">
        <v>0</v>
      </c>
      <c r="AC53" s="5">
        <v>0</v>
      </c>
      <c r="AD53" s="5">
        <v>0</v>
      </c>
      <c r="AE53" s="5">
        <v>0</v>
      </c>
      <c r="AF53" s="5">
        <v>0</v>
      </c>
      <c r="AG53" s="5">
        <v>0</v>
      </c>
      <c r="AH53" s="5">
        <v>0</v>
      </c>
      <c r="AI53" s="5">
        <v>0</v>
      </c>
    </row>
    <row r="54" spans="2:35">
      <c r="B54" s="5">
        <v>46</v>
      </c>
      <c r="C54" s="5" t="s">
        <v>203</v>
      </c>
      <c r="D54" s="5" t="s">
        <v>61</v>
      </c>
      <c r="E54" s="5" t="s">
        <v>61</v>
      </c>
      <c r="F54" s="5" t="s">
        <v>61</v>
      </c>
      <c r="G54" s="5" t="s">
        <v>188</v>
      </c>
      <c r="H54" s="5" t="s">
        <v>174</v>
      </c>
      <c r="I54" s="5" t="s">
        <v>189</v>
      </c>
      <c r="J54" s="5" t="s">
        <v>144</v>
      </c>
      <c r="K54" s="5" t="s">
        <v>131</v>
      </c>
      <c r="L54" s="5" t="s">
        <v>191</v>
      </c>
      <c r="M54" s="5" t="s">
        <v>61</v>
      </c>
      <c r="O54" s="5">
        <v>3.2881961999999998E-3</v>
      </c>
      <c r="P54" s="5">
        <v>3.2873208000000001E-3</v>
      </c>
      <c r="Q54" s="5">
        <v>6.1628678999999997E-7</v>
      </c>
      <c r="R54" s="5">
        <v>2.5908522E-7</v>
      </c>
      <c r="S54" s="5">
        <v>7.0992846999999995E-10</v>
      </c>
      <c r="T54" s="5">
        <v>3.4383154000000001E-5</v>
      </c>
      <c r="U54" s="5">
        <v>1.1967537E-8</v>
      </c>
      <c r="V54" s="5">
        <v>1.517866E-5</v>
      </c>
      <c r="W54" s="5">
        <v>1.6654499E-4</v>
      </c>
      <c r="X54" s="5">
        <v>4.5791629999999999E-5</v>
      </c>
      <c r="Y54" s="5">
        <v>8.4142359000000004E-10</v>
      </c>
      <c r="Z54" s="5">
        <v>4.5244303999999999E-2</v>
      </c>
      <c r="AA54" s="5">
        <v>6.0600343999999997E-5</v>
      </c>
      <c r="AB54" s="5">
        <v>4.8687829999999999E-9</v>
      </c>
      <c r="AC54" s="5">
        <v>1.9388183000000001E-4</v>
      </c>
      <c r="AD54" s="5">
        <v>2.7274235000000001E-2</v>
      </c>
      <c r="AE54" s="5">
        <v>9.5312147000000008E-13</v>
      </c>
      <c r="AF54" s="5">
        <v>2.341295E-11</v>
      </c>
      <c r="AG54" s="5">
        <v>5.7742467E-3</v>
      </c>
      <c r="AH54" s="5">
        <v>2.4071929999999999E-4</v>
      </c>
      <c r="AI54" s="5">
        <v>4.4963941E-2</v>
      </c>
    </row>
    <row r="55" spans="2:35">
      <c r="B55" s="5">
        <v>47</v>
      </c>
      <c r="C55" s="5" t="s">
        <v>204</v>
      </c>
      <c r="D55" s="5" t="s">
        <v>61</v>
      </c>
      <c r="E55" s="5" t="s">
        <v>61</v>
      </c>
      <c r="F55" s="5" t="s">
        <v>61</v>
      </c>
      <c r="G55" s="5" t="s">
        <v>188</v>
      </c>
      <c r="H55" s="5" t="s">
        <v>174</v>
      </c>
      <c r="I55" s="5" t="s">
        <v>189</v>
      </c>
      <c r="J55" s="5" t="s">
        <v>144</v>
      </c>
      <c r="K55" s="5" t="s">
        <v>131</v>
      </c>
      <c r="L55" s="5" t="s">
        <v>191</v>
      </c>
      <c r="M55" s="5" t="s">
        <v>61</v>
      </c>
      <c r="O55" s="5">
        <v>2.5895830999999999E-18</v>
      </c>
      <c r="P55" s="5">
        <v>2.5889465000000002E-18</v>
      </c>
      <c r="Q55" s="5">
        <v>5.6980737E-22</v>
      </c>
      <c r="R55" s="5">
        <v>6.6836071999999996E-23</v>
      </c>
      <c r="S55" s="5">
        <v>1.7197953000000001E-25</v>
      </c>
      <c r="T55" s="5">
        <v>1.9472498000000001E-20</v>
      </c>
      <c r="U55" s="5">
        <v>-7.5666054000000004E-24</v>
      </c>
      <c r="V55" s="5">
        <v>8.6024150999999995E-21</v>
      </c>
      <c r="W55" s="5">
        <v>9.4792526000000006E-20</v>
      </c>
      <c r="X55" s="5">
        <v>2.5598589999999999E-20</v>
      </c>
      <c r="Y55" s="5">
        <v>-1.4096731999999999E-25</v>
      </c>
      <c r="Z55" s="5">
        <v>1.3846373999999999E-17</v>
      </c>
      <c r="AA55" s="5">
        <v>1.0140122E-19</v>
      </c>
      <c r="AB55" s="5">
        <v>3.9590999999999997E-9</v>
      </c>
      <c r="AC55" s="5">
        <v>3.3310502999999997E-20</v>
      </c>
      <c r="AD55" s="5">
        <v>4.7888978000000001E-18</v>
      </c>
      <c r="AE55" s="5">
        <v>-8.6577241000000009E-28</v>
      </c>
      <c r="AF55" s="5">
        <v>4.8868082000000001E-27</v>
      </c>
      <c r="AG55" s="5">
        <v>9.3232187999999999E-17</v>
      </c>
      <c r="AH55" s="5">
        <v>7.1075167999999999E-19</v>
      </c>
      <c r="AI55" s="5">
        <v>1.3721219000000001E-17</v>
      </c>
    </row>
    <row r="56" spans="2:35">
      <c r="B56" s="5">
        <v>48</v>
      </c>
      <c r="C56" s="5" t="s">
        <v>205</v>
      </c>
      <c r="D56" s="5" t="s">
        <v>61</v>
      </c>
      <c r="E56" s="5" t="s">
        <v>61</v>
      </c>
      <c r="F56" s="5" t="s">
        <v>61</v>
      </c>
      <c r="G56" s="5" t="s">
        <v>188</v>
      </c>
      <c r="H56" s="5" t="s">
        <v>174</v>
      </c>
      <c r="I56" s="5" t="s">
        <v>189</v>
      </c>
      <c r="J56" s="5" t="s">
        <v>144</v>
      </c>
      <c r="K56" s="5" t="s">
        <v>131</v>
      </c>
      <c r="L56" s="5" t="s">
        <v>191</v>
      </c>
      <c r="M56" s="5" t="s">
        <v>61</v>
      </c>
      <c r="O56" s="5">
        <v>-1.6158733999999998E-11</v>
      </c>
      <c r="P56" s="5">
        <v>-1.6143398999999999E-11</v>
      </c>
      <c r="Q56" s="5">
        <v>-1.0834713E-14</v>
      </c>
      <c r="R56" s="5">
        <v>-4.5003724999999997E-15</v>
      </c>
      <c r="S56" s="5">
        <v>-6.6483158000000001E-18</v>
      </c>
      <c r="T56" s="5">
        <v>-1.5326489000000001E-13</v>
      </c>
      <c r="U56" s="5">
        <v>-1.8095714000000001E-16</v>
      </c>
      <c r="V56" s="5">
        <v>-5.2710089E-14</v>
      </c>
      <c r="W56" s="5">
        <v>-5.8116517000000004E-13</v>
      </c>
      <c r="X56" s="5">
        <v>-1.6881086000000001E-13</v>
      </c>
      <c r="Y56" s="5">
        <v>-1.1849771E-17</v>
      </c>
      <c r="Z56" s="5">
        <v>-4.5134867000000002E-10</v>
      </c>
      <c r="AA56" s="5">
        <v>-2.0232036E-11</v>
      </c>
      <c r="AB56" s="5">
        <v>3.9590999999999997E-9</v>
      </c>
      <c r="AC56" s="5">
        <v>-1.8515380000000001E-12</v>
      </c>
      <c r="AD56" s="5">
        <v>-2.9278843000000002E-10</v>
      </c>
      <c r="AE56" s="5">
        <v>-6.7681352000000002E-21</v>
      </c>
      <c r="AF56" s="5">
        <v>-2.0815509000000001E-19</v>
      </c>
      <c r="AG56" s="5">
        <v>-9.4656786999999999E-10</v>
      </c>
      <c r="AH56" s="5">
        <v>-3.5737870000000001E-12</v>
      </c>
      <c r="AI56" s="5">
        <v>-4.5379946E-10</v>
      </c>
    </row>
    <row r="57" spans="2:35">
      <c r="B57" s="5">
        <v>49</v>
      </c>
      <c r="C57" s="5" t="s">
        <v>206</v>
      </c>
      <c r="D57" s="5" t="s">
        <v>61</v>
      </c>
      <c r="E57" s="5" t="s">
        <v>61</v>
      </c>
      <c r="F57" s="5" t="s">
        <v>61</v>
      </c>
      <c r="G57" s="5" t="s">
        <v>188</v>
      </c>
      <c r="H57" s="5" t="s">
        <v>174</v>
      </c>
      <c r="I57" s="5" t="s">
        <v>189</v>
      </c>
      <c r="J57" s="5" t="s">
        <v>144</v>
      </c>
      <c r="K57" s="5" t="s">
        <v>193</v>
      </c>
      <c r="L57" s="5" t="s">
        <v>191</v>
      </c>
      <c r="M57" s="5" t="s">
        <v>61</v>
      </c>
      <c r="O57" s="5">
        <v>0</v>
      </c>
      <c r="P57" s="5">
        <v>0</v>
      </c>
      <c r="Q57" s="5">
        <v>0</v>
      </c>
      <c r="R57" s="5">
        <v>0</v>
      </c>
      <c r="S57" s="5">
        <v>0</v>
      </c>
      <c r="T57" s="5">
        <v>0</v>
      </c>
      <c r="U57" s="5">
        <v>0</v>
      </c>
      <c r="V57" s="5">
        <v>0</v>
      </c>
      <c r="W57" s="5">
        <v>0</v>
      </c>
      <c r="X57" s="5">
        <v>0</v>
      </c>
      <c r="Y57" s="5">
        <v>0</v>
      </c>
      <c r="Z57" s="5">
        <v>0</v>
      </c>
      <c r="AA57" s="5">
        <v>0</v>
      </c>
      <c r="AB57" s="5">
        <v>0</v>
      </c>
      <c r="AC57" s="5">
        <v>0</v>
      </c>
      <c r="AD57" s="5">
        <v>0</v>
      </c>
      <c r="AE57" s="5">
        <v>0</v>
      </c>
      <c r="AF57" s="5">
        <v>0</v>
      </c>
      <c r="AG57" s="5">
        <v>0</v>
      </c>
      <c r="AH57" s="5">
        <v>0</v>
      </c>
      <c r="AI57" s="5">
        <v>0</v>
      </c>
    </row>
    <row r="58" spans="2:35">
      <c r="B58" s="5">
        <v>50</v>
      </c>
      <c r="C58" s="5" t="s">
        <v>207</v>
      </c>
      <c r="D58" s="5" t="s">
        <v>61</v>
      </c>
      <c r="E58" s="5" t="s">
        <v>61</v>
      </c>
      <c r="F58" s="5" t="s">
        <v>61</v>
      </c>
      <c r="G58" s="5" t="s">
        <v>188</v>
      </c>
      <c r="H58" s="5" t="s">
        <v>174</v>
      </c>
      <c r="I58" s="5" t="s">
        <v>189</v>
      </c>
      <c r="J58" s="5" t="s">
        <v>144</v>
      </c>
      <c r="K58" s="5" t="s">
        <v>193</v>
      </c>
      <c r="L58" s="5" t="s">
        <v>191</v>
      </c>
      <c r="M58" s="5" t="s">
        <v>61</v>
      </c>
      <c r="O58" s="5">
        <v>0</v>
      </c>
      <c r="P58" s="5">
        <v>0</v>
      </c>
      <c r="Q58" s="5">
        <v>0</v>
      </c>
      <c r="R58" s="5">
        <v>0</v>
      </c>
      <c r="S58" s="5">
        <v>0</v>
      </c>
      <c r="T58" s="5">
        <v>0</v>
      </c>
      <c r="U58" s="5">
        <v>0</v>
      </c>
      <c r="V58" s="5">
        <v>0</v>
      </c>
      <c r="W58" s="5">
        <v>0</v>
      </c>
      <c r="X58" s="5">
        <v>0</v>
      </c>
      <c r="Y58" s="5">
        <v>0</v>
      </c>
      <c r="Z58" s="5">
        <v>0</v>
      </c>
      <c r="AA58" s="5">
        <v>0</v>
      </c>
      <c r="AB58" s="5">
        <v>0</v>
      </c>
      <c r="AC58" s="5">
        <v>0</v>
      </c>
      <c r="AD58" s="5">
        <v>0</v>
      </c>
      <c r="AE58" s="5">
        <v>0</v>
      </c>
      <c r="AF58" s="5">
        <v>0</v>
      </c>
      <c r="AG58" s="5">
        <v>0</v>
      </c>
      <c r="AH58" s="5">
        <v>0</v>
      </c>
      <c r="AI58" s="5">
        <v>0</v>
      </c>
    </row>
    <row r="59" spans="2:35">
      <c r="B59" s="5">
        <v>51</v>
      </c>
      <c r="C59" s="5" t="s">
        <v>208</v>
      </c>
      <c r="D59" s="5" t="s">
        <v>61</v>
      </c>
      <c r="E59" s="5" t="s">
        <v>61</v>
      </c>
      <c r="F59" s="5" t="s">
        <v>61</v>
      </c>
      <c r="G59" s="5" t="s">
        <v>188</v>
      </c>
      <c r="H59" s="5" t="s">
        <v>174</v>
      </c>
      <c r="I59" s="5" t="s">
        <v>189</v>
      </c>
      <c r="J59" s="5" t="s">
        <v>144</v>
      </c>
      <c r="K59" s="5" t="s">
        <v>131</v>
      </c>
      <c r="L59" s="5" t="s">
        <v>191</v>
      </c>
      <c r="M59" s="5" t="s">
        <v>61</v>
      </c>
      <c r="O59" s="5">
        <v>3.2881961000000002E-3</v>
      </c>
      <c r="P59" s="5">
        <v>3.2873208000000001E-3</v>
      </c>
      <c r="Q59" s="5">
        <v>6.1628678999999997E-7</v>
      </c>
      <c r="R59" s="5">
        <v>2.5908522E-7</v>
      </c>
      <c r="S59" s="5">
        <v>7.0992846000000001E-10</v>
      </c>
      <c r="T59" s="5">
        <v>3.4383154000000001E-5</v>
      </c>
      <c r="U59" s="5">
        <v>1.1967537E-8</v>
      </c>
      <c r="V59" s="5">
        <v>1.517866E-5</v>
      </c>
      <c r="W59" s="5">
        <v>1.6654499E-4</v>
      </c>
      <c r="X59" s="5">
        <v>4.5791629999999999E-5</v>
      </c>
      <c r="Y59" s="5">
        <v>8.4142359000000004E-10</v>
      </c>
      <c r="Z59" s="5">
        <v>4.5244303999999999E-2</v>
      </c>
      <c r="AA59" s="5">
        <v>6.0600343000000001E-5</v>
      </c>
      <c r="AB59" s="5">
        <v>4.8687829999999999E-9</v>
      </c>
      <c r="AC59" s="5">
        <v>1.9388183000000001E-4</v>
      </c>
      <c r="AD59" s="5">
        <v>2.7274234000000001E-2</v>
      </c>
      <c r="AE59" s="5">
        <v>9.5312146E-13</v>
      </c>
      <c r="AF59" s="5">
        <v>2.341295E-11</v>
      </c>
      <c r="AG59" s="5">
        <v>5.7742465999999996E-3</v>
      </c>
      <c r="AH59" s="5">
        <v>2.4071929999999999E-4</v>
      </c>
      <c r="AI59" s="5">
        <v>4.4963940000000001E-2</v>
      </c>
    </row>
    <row r="60" spans="2:35">
      <c r="B60" s="5">
        <v>52</v>
      </c>
      <c r="C60" s="5" t="s">
        <v>209</v>
      </c>
      <c r="D60" s="5" t="s">
        <v>61</v>
      </c>
      <c r="E60" s="5" t="s">
        <v>61</v>
      </c>
      <c r="F60" s="5" t="s">
        <v>61</v>
      </c>
      <c r="G60" s="5" t="s">
        <v>188</v>
      </c>
      <c r="H60" s="5" t="s">
        <v>174</v>
      </c>
      <c r="I60" s="5" t="s">
        <v>189</v>
      </c>
      <c r="J60" s="5" t="s">
        <v>144</v>
      </c>
      <c r="K60" s="5" t="s">
        <v>131</v>
      </c>
      <c r="L60" s="5" t="s">
        <v>191</v>
      </c>
      <c r="M60" s="5" t="s">
        <v>61</v>
      </c>
      <c r="O60" s="5">
        <v>3.2881961000000002E-3</v>
      </c>
      <c r="P60" s="5">
        <v>3.2873208000000001E-3</v>
      </c>
      <c r="Q60" s="5">
        <v>6.1628678999999997E-7</v>
      </c>
      <c r="R60" s="5">
        <v>2.5908522E-7</v>
      </c>
      <c r="S60" s="5">
        <v>7.0992846999999995E-10</v>
      </c>
      <c r="T60" s="5">
        <v>3.4383154000000001E-5</v>
      </c>
      <c r="U60" s="5">
        <v>1.1967537E-8</v>
      </c>
      <c r="V60" s="5">
        <v>1.517866E-5</v>
      </c>
      <c r="W60" s="5">
        <v>1.6654499E-4</v>
      </c>
      <c r="X60" s="5">
        <v>4.5791629999999999E-5</v>
      </c>
      <c r="Y60" s="5">
        <v>8.4142359000000004E-10</v>
      </c>
      <c r="Z60" s="5">
        <v>4.5244303999999999E-2</v>
      </c>
      <c r="AA60" s="5">
        <v>6.0600343999999997E-5</v>
      </c>
      <c r="AB60" s="5">
        <v>4.8687829999999999E-9</v>
      </c>
      <c r="AC60" s="5">
        <v>1.9388183000000001E-4</v>
      </c>
      <c r="AD60" s="5">
        <v>2.7274234000000001E-2</v>
      </c>
      <c r="AE60" s="5">
        <v>9.5312146E-13</v>
      </c>
      <c r="AF60" s="5">
        <v>2.341295E-11</v>
      </c>
      <c r="AG60" s="5">
        <v>5.7742465999999996E-3</v>
      </c>
      <c r="AH60" s="5">
        <v>2.4071929999999999E-4</v>
      </c>
      <c r="AI60" s="5">
        <v>4.4963940000000001E-2</v>
      </c>
    </row>
    <row r="61" spans="2:35">
      <c r="B61" s="5">
        <v>53</v>
      </c>
      <c r="C61" s="5" t="s">
        <v>210</v>
      </c>
      <c r="D61" s="5" t="s">
        <v>61</v>
      </c>
      <c r="E61" s="5" t="s">
        <v>61</v>
      </c>
      <c r="F61" s="5" t="s">
        <v>61</v>
      </c>
      <c r="G61" s="5" t="s">
        <v>188</v>
      </c>
      <c r="H61" s="5" t="s">
        <v>174</v>
      </c>
      <c r="I61" s="5" t="s">
        <v>189</v>
      </c>
      <c r="J61" s="5" t="s">
        <v>144</v>
      </c>
      <c r="K61" s="5" t="s">
        <v>131</v>
      </c>
      <c r="L61" s="5" t="s">
        <v>191</v>
      </c>
      <c r="M61" s="5" t="s">
        <v>61</v>
      </c>
      <c r="O61" s="5">
        <v>-2.1746653999999998E-3</v>
      </c>
      <c r="P61" s="5">
        <v>-2.1577469999999998E-3</v>
      </c>
      <c r="Q61" s="5">
        <v>-1.531571E-5</v>
      </c>
      <c r="R61" s="5">
        <v>-1.6027372999999999E-6</v>
      </c>
      <c r="S61" s="5">
        <v>-1.0849763999999999E-10</v>
      </c>
      <c r="T61" s="5">
        <v>-1.4851273000000001E-5</v>
      </c>
      <c r="U61" s="5">
        <v>-5.9458854000000003E-8</v>
      </c>
      <c r="V61" s="5">
        <v>-3.7398669000000002E-6</v>
      </c>
      <c r="W61" s="5">
        <v>-4.137263E-5</v>
      </c>
      <c r="X61" s="5">
        <v>-1.2515638E-5</v>
      </c>
      <c r="Y61" s="5">
        <v>-8.5263994000000001E-10</v>
      </c>
      <c r="Z61" s="5">
        <v>-1.7513430999999999E-2</v>
      </c>
      <c r="AA61" s="5">
        <v>-6.9327295000000001E-3</v>
      </c>
      <c r="AB61" s="5">
        <v>3.7924297999999998E-9</v>
      </c>
      <c r="AC61" s="5">
        <v>-1.1897917E-5</v>
      </c>
      <c r="AD61" s="5">
        <v>-4.8256659E-2</v>
      </c>
      <c r="AE61" s="5">
        <v>-1.315259E-12</v>
      </c>
      <c r="AF61" s="5">
        <v>-3.4812975999999999E-11</v>
      </c>
      <c r="AG61" s="5">
        <v>-4.0062375999999997E-2</v>
      </c>
      <c r="AH61" s="5">
        <v>1.635882E-3</v>
      </c>
      <c r="AI61" s="5">
        <v>-2.2028767000000001E-2</v>
      </c>
    </row>
    <row r="62" spans="2:35">
      <c r="B62" s="5">
        <v>54</v>
      </c>
      <c r="C62" s="5" t="s">
        <v>211</v>
      </c>
      <c r="D62" s="5" t="s">
        <v>61</v>
      </c>
      <c r="E62" s="5" t="s">
        <v>61</v>
      </c>
      <c r="F62" s="5" t="s">
        <v>61</v>
      </c>
      <c r="G62" s="5" t="s">
        <v>188</v>
      </c>
      <c r="H62" s="5" t="s">
        <v>174</v>
      </c>
      <c r="I62" s="5" t="s">
        <v>189</v>
      </c>
      <c r="J62" s="5" t="s">
        <v>144</v>
      </c>
      <c r="K62" s="5" t="s">
        <v>193</v>
      </c>
      <c r="L62" s="5" t="s">
        <v>191</v>
      </c>
      <c r="M62" s="5" t="s">
        <v>61</v>
      </c>
      <c r="O62" s="5">
        <v>0</v>
      </c>
      <c r="P62" s="5">
        <v>0</v>
      </c>
      <c r="Q62" s="5">
        <v>0</v>
      </c>
      <c r="R62" s="5">
        <v>0</v>
      </c>
      <c r="S62" s="5">
        <v>0</v>
      </c>
      <c r="T62" s="5">
        <v>0</v>
      </c>
      <c r="U62" s="5">
        <v>0</v>
      </c>
      <c r="V62" s="5">
        <v>0</v>
      </c>
      <c r="W62" s="5">
        <v>0</v>
      </c>
      <c r="X62" s="5">
        <v>0</v>
      </c>
      <c r="Y62" s="5">
        <v>0</v>
      </c>
      <c r="Z62" s="5">
        <v>0</v>
      </c>
      <c r="AA62" s="5">
        <v>0</v>
      </c>
      <c r="AB62" s="5">
        <v>0</v>
      </c>
      <c r="AC62" s="5">
        <v>0</v>
      </c>
      <c r="AD62" s="5">
        <v>0</v>
      </c>
      <c r="AE62" s="5">
        <v>0</v>
      </c>
      <c r="AF62" s="5">
        <v>0</v>
      </c>
      <c r="AG62" s="5">
        <v>0</v>
      </c>
      <c r="AH62" s="5">
        <v>0</v>
      </c>
      <c r="AI62" s="5">
        <v>0</v>
      </c>
    </row>
    <row r="63" spans="2:35">
      <c r="B63" s="5">
        <v>55</v>
      </c>
      <c r="C63" s="5" t="s">
        <v>212</v>
      </c>
      <c r="D63" s="5" t="s">
        <v>61</v>
      </c>
      <c r="E63" s="5" t="s">
        <v>61</v>
      </c>
      <c r="F63" s="5" t="s">
        <v>61</v>
      </c>
      <c r="G63" s="5" t="s">
        <v>188</v>
      </c>
      <c r="H63" s="5" t="s">
        <v>174</v>
      </c>
      <c r="I63" s="5" t="s">
        <v>189</v>
      </c>
      <c r="J63" s="5" t="s">
        <v>144</v>
      </c>
      <c r="K63" s="5" t="s">
        <v>193</v>
      </c>
      <c r="L63" s="5" t="s">
        <v>191</v>
      </c>
      <c r="M63" s="5" t="s">
        <v>61</v>
      </c>
      <c r="O63" s="5">
        <v>0</v>
      </c>
      <c r="P63" s="5">
        <v>0</v>
      </c>
      <c r="Q63" s="5">
        <v>0</v>
      </c>
      <c r="R63" s="5">
        <v>0</v>
      </c>
      <c r="S63" s="5">
        <v>0</v>
      </c>
      <c r="T63" s="5">
        <v>0</v>
      </c>
      <c r="U63" s="5">
        <v>0</v>
      </c>
      <c r="V63" s="5">
        <v>0</v>
      </c>
      <c r="W63" s="5">
        <v>0</v>
      </c>
      <c r="X63" s="5">
        <v>0</v>
      </c>
      <c r="Y63" s="5">
        <v>0</v>
      </c>
      <c r="Z63" s="5">
        <v>0</v>
      </c>
      <c r="AA63" s="5">
        <v>0</v>
      </c>
      <c r="AB63" s="5">
        <v>0</v>
      </c>
      <c r="AC63" s="5">
        <v>0</v>
      </c>
      <c r="AD63" s="5">
        <v>0</v>
      </c>
      <c r="AE63" s="5">
        <v>0</v>
      </c>
      <c r="AF63" s="5">
        <v>0</v>
      </c>
      <c r="AG63" s="5">
        <v>0</v>
      </c>
      <c r="AH63" s="5">
        <v>0</v>
      </c>
      <c r="AI63" s="5">
        <v>0</v>
      </c>
    </row>
    <row r="64" spans="2:35">
      <c r="B64" s="5">
        <v>56</v>
      </c>
      <c r="C64" s="5" t="s">
        <v>213</v>
      </c>
      <c r="D64" s="5" t="s">
        <v>61</v>
      </c>
      <c r="E64" s="5" t="s">
        <v>61</v>
      </c>
      <c r="F64" s="5" t="s">
        <v>61</v>
      </c>
      <c r="G64" s="5" t="s">
        <v>188</v>
      </c>
      <c r="H64" s="5" t="s">
        <v>174</v>
      </c>
      <c r="I64" s="5" t="s">
        <v>189</v>
      </c>
      <c r="J64" s="5" t="s">
        <v>144</v>
      </c>
      <c r="K64" s="5" t="s">
        <v>193</v>
      </c>
      <c r="L64" s="5" t="s">
        <v>191</v>
      </c>
      <c r="M64" s="5" t="s">
        <v>61</v>
      </c>
      <c r="O64" s="5">
        <v>0</v>
      </c>
      <c r="P64" s="5">
        <v>0</v>
      </c>
      <c r="Q64" s="5">
        <v>0</v>
      </c>
      <c r="R64" s="5">
        <v>0</v>
      </c>
      <c r="S64" s="5">
        <v>0</v>
      </c>
      <c r="T64" s="5">
        <v>0</v>
      </c>
      <c r="U64" s="5">
        <v>0</v>
      </c>
      <c r="V64" s="5">
        <v>0</v>
      </c>
      <c r="W64" s="5">
        <v>0</v>
      </c>
      <c r="X64" s="5">
        <v>0</v>
      </c>
      <c r="Y64" s="5">
        <v>0</v>
      </c>
      <c r="Z64" s="5">
        <v>0</v>
      </c>
      <c r="AA64" s="5">
        <v>0</v>
      </c>
      <c r="AB64" s="5">
        <v>0</v>
      </c>
      <c r="AC64" s="5">
        <v>0</v>
      </c>
      <c r="AD64" s="5">
        <v>0</v>
      </c>
      <c r="AE64" s="5">
        <v>0</v>
      </c>
      <c r="AF64" s="5">
        <v>0</v>
      </c>
      <c r="AG64" s="5">
        <v>0</v>
      </c>
      <c r="AH64" s="5">
        <v>0</v>
      </c>
      <c r="AI64" s="5">
        <v>0</v>
      </c>
    </row>
    <row r="65" spans="2:35">
      <c r="B65" s="5">
        <v>57</v>
      </c>
      <c r="C65" s="5" t="s">
        <v>214</v>
      </c>
      <c r="D65" s="5" t="s">
        <v>61</v>
      </c>
      <c r="E65" s="5" t="s">
        <v>61</v>
      </c>
      <c r="F65" s="5" t="s">
        <v>61</v>
      </c>
      <c r="G65" s="5" t="s">
        <v>188</v>
      </c>
      <c r="H65" s="5" t="s">
        <v>174</v>
      </c>
      <c r="I65" s="5" t="s">
        <v>189</v>
      </c>
      <c r="J65" s="5" t="s">
        <v>144</v>
      </c>
      <c r="K65" s="5" t="s">
        <v>193</v>
      </c>
      <c r="L65" s="5" t="s">
        <v>191</v>
      </c>
      <c r="M65" s="5" t="s">
        <v>61</v>
      </c>
      <c r="O65" s="5">
        <v>0</v>
      </c>
      <c r="P65" s="5">
        <v>0</v>
      </c>
      <c r="Q65" s="5">
        <v>0</v>
      </c>
      <c r="R65" s="5">
        <v>0</v>
      </c>
      <c r="S65" s="5">
        <v>0</v>
      </c>
      <c r="T65" s="5">
        <v>0</v>
      </c>
      <c r="U65" s="5">
        <v>0</v>
      </c>
      <c r="V65" s="5">
        <v>0</v>
      </c>
      <c r="W65" s="5">
        <v>0</v>
      </c>
      <c r="X65" s="5">
        <v>0</v>
      </c>
      <c r="Y65" s="5">
        <v>0</v>
      </c>
      <c r="Z65" s="5">
        <v>0</v>
      </c>
      <c r="AA65" s="5">
        <v>0</v>
      </c>
      <c r="AB65" s="5">
        <v>0</v>
      </c>
      <c r="AC65" s="5">
        <v>0</v>
      </c>
      <c r="AD65" s="5">
        <v>0</v>
      </c>
      <c r="AE65" s="5">
        <v>0</v>
      </c>
      <c r="AF65" s="5">
        <v>0</v>
      </c>
      <c r="AG65" s="5">
        <v>0</v>
      </c>
      <c r="AH65" s="5">
        <v>0</v>
      </c>
      <c r="AI65" s="5">
        <v>0</v>
      </c>
    </row>
    <row r="66" spans="2:35">
      <c r="B66" s="5">
        <v>58</v>
      </c>
      <c r="C66" s="5" t="s">
        <v>215</v>
      </c>
      <c r="D66" s="5" t="s">
        <v>61</v>
      </c>
      <c r="E66" s="5" t="s">
        <v>61</v>
      </c>
      <c r="F66" s="5" t="s">
        <v>61</v>
      </c>
      <c r="G66" s="5" t="s">
        <v>188</v>
      </c>
      <c r="H66" s="5" t="s">
        <v>174</v>
      </c>
      <c r="I66" s="5" t="s">
        <v>189</v>
      </c>
      <c r="J66" s="5" t="s">
        <v>144</v>
      </c>
      <c r="K66" s="5" t="s">
        <v>193</v>
      </c>
      <c r="L66" s="5" t="s">
        <v>191</v>
      </c>
      <c r="M66" s="5" t="s">
        <v>61</v>
      </c>
      <c r="O66" s="5">
        <v>0</v>
      </c>
      <c r="P66" s="5">
        <v>0</v>
      </c>
      <c r="Q66" s="5">
        <v>0</v>
      </c>
      <c r="R66" s="5">
        <v>0</v>
      </c>
      <c r="S66" s="5">
        <v>0</v>
      </c>
      <c r="T66" s="5">
        <v>0</v>
      </c>
      <c r="U66" s="5">
        <v>0</v>
      </c>
      <c r="V66" s="5">
        <v>0</v>
      </c>
      <c r="W66" s="5">
        <v>0</v>
      </c>
      <c r="X66" s="5">
        <v>0</v>
      </c>
      <c r="Y66" s="5">
        <v>0</v>
      </c>
      <c r="Z66" s="5">
        <v>0</v>
      </c>
      <c r="AA66" s="5">
        <v>0</v>
      </c>
      <c r="AB66" s="5">
        <v>0</v>
      </c>
      <c r="AC66" s="5">
        <v>0</v>
      </c>
      <c r="AD66" s="5">
        <v>0</v>
      </c>
      <c r="AE66" s="5">
        <v>0</v>
      </c>
      <c r="AF66" s="5">
        <v>0</v>
      </c>
      <c r="AG66" s="5">
        <v>0</v>
      </c>
      <c r="AH66" s="5">
        <v>0</v>
      </c>
      <c r="AI66" s="5">
        <v>0</v>
      </c>
    </row>
    <row r="67" spans="2:35">
      <c r="B67" s="5">
        <v>59</v>
      </c>
      <c r="C67" s="5" t="s">
        <v>216</v>
      </c>
      <c r="D67" s="5" t="s">
        <v>61</v>
      </c>
      <c r="E67" s="5" t="s">
        <v>61</v>
      </c>
      <c r="F67" s="5" t="s">
        <v>61</v>
      </c>
      <c r="G67" s="5" t="s">
        <v>188</v>
      </c>
      <c r="H67" s="5" t="s">
        <v>174</v>
      </c>
      <c r="I67" s="5" t="s">
        <v>189</v>
      </c>
      <c r="J67" s="5" t="s">
        <v>144</v>
      </c>
      <c r="K67" s="5" t="s">
        <v>131</v>
      </c>
      <c r="L67" s="5" t="s">
        <v>191</v>
      </c>
      <c r="M67" s="5" t="s">
        <v>61</v>
      </c>
      <c r="O67" s="5">
        <v>5.7337348000000003E-2</v>
      </c>
      <c r="P67" s="5">
        <v>5.7322084000000002E-2</v>
      </c>
      <c r="Q67" s="5">
        <v>1.0746394E-5</v>
      </c>
      <c r="R67" s="5">
        <v>4.5177534999999996E-6</v>
      </c>
      <c r="S67" s="5">
        <v>1.2379253999999999E-8</v>
      </c>
      <c r="T67" s="5">
        <v>5.9955025999999995E-4</v>
      </c>
      <c r="U67" s="5">
        <v>2.0868185E-7</v>
      </c>
      <c r="V67" s="5">
        <v>2.6467525E-4</v>
      </c>
      <c r="W67" s="5">
        <v>2.9040991999999999E-3</v>
      </c>
      <c r="X67" s="5">
        <v>7.9848357999999996E-4</v>
      </c>
      <c r="Y67" s="5">
        <v>1.4672177000000001E-8</v>
      </c>
      <c r="Z67" s="5">
        <v>0.78893968000000003</v>
      </c>
      <c r="AA67" s="5">
        <v>1.056708E-3</v>
      </c>
      <c r="AB67" s="5">
        <v>1.5862439000000001E-8</v>
      </c>
      <c r="AC67" s="5">
        <v>3.3807807000000001E-3</v>
      </c>
      <c r="AD67" s="5">
        <v>0.47558971999999999</v>
      </c>
      <c r="AE67" s="5">
        <v>1.6619890000000001E-11</v>
      </c>
      <c r="AF67" s="5">
        <v>4.0825924000000002E-10</v>
      </c>
      <c r="AG67" s="5">
        <v>0.10068742</v>
      </c>
      <c r="AH67" s="5">
        <v>4.1975008999999997E-3</v>
      </c>
      <c r="AI67" s="5">
        <v>0.78405088999999994</v>
      </c>
    </row>
    <row r="68" spans="2:35">
      <c r="B68" s="5">
        <v>60</v>
      </c>
      <c r="C68" s="5" t="s">
        <v>217</v>
      </c>
      <c r="D68" s="5" t="s">
        <v>61</v>
      </c>
      <c r="E68" s="5" t="s">
        <v>61</v>
      </c>
      <c r="F68" s="5" t="s">
        <v>61</v>
      </c>
      <c r="G68" s="5" t="s">
        <v>188</v>
      </c>
      <c r="H68" s="5" t="s">
        <v>174</v>
      </c>
      <c r="I68" s="5" t="s">
        <v>189</v>
      </c>
      <c r="J68" s="5" t="s">
        <v>144</v>
      </c>
      <c r="K68" s="5" t="s">
        <v>193</v>
      </c>
      <c r="L68" s="5" t="s">
        <v>191</v>
      </c>
      <c r="M68" s="5" t="s">
        <v>61</v>
      </c>
      <c r="O68" s="5">
        <v>0</v>
      </c>
      <c r="P68" s="5">
        <v>0</v>
      </c>
      <c r="Q68" s="5">
        <v>0</v>
      </c>
      <c r="R68" s="5">
        <v>0</v>
      </c>
      <c r="S68" s="5">
        <v>0</v>
      </c>
      <c r="T68" s="5">
        <v>0</v>
      </c>
      <c r="U68" s="5">
        <v>0</v>
      </c>
      <c r="V68" s="5">
        <v>0</v>
      </c>
      <c r="W68" s="5">
        <v>0</v>
      </c>
      <c r="X68" s="5">
        <v>0</v>
      </c>
      <c r="Y68" s="5">
        <v>0</v>
      </c>
      <c r="Z68" s="5">
        <v>0</v>
      </c>
      <c r="AA68" s="5">
        <v>0</v>
      </c>
      <c r="AB68" s="5">
        <v>0</v>
      </c>
      <c r="AC68" s="5">
        <v>0</v>
      </c>
      <c r="AD68" s="5">
        <v>0</v>
      </c>
      <c r="AE68" s="5">
        <v>0</v>
      </c>
      <c r="AF68" s="5">
        <v>0</v>
      </c>
      <c r="AG68" s="5">
        <v>0</v>
      </c>
      <c r="AH68" s="5">
        <v>0</v>
      </c>
      <c r="AI68" s="5">
        <v>0</v>
      </c>
    </row>
    <row r="69" spans="2:35">
      <c r="B69" s="5">
        <v>61</v>
      </c>
      <c r="C69" s="5" t="s">
        <v>218</v>
      </c>
      <c r="D69" s="5" t="s">
        <v>61</v>
      </c>
      <c r="E69" s="5" t="s">
        <v>61</v>
      </c>
      <c r="F69" s="5" t="s">
        <v>61</v>
      </c>
      <c r="G69" s="5" t="s">
        <v>188</v>
      </c>
      <c r="H69" s="5" t="s">
        <v>174</v>
      </c>
      <c r="I69" s="5" t="s">
        <v>189</v>
      </c>
      <c r="J69" s="5" t="s">
        <v>144</v>
      </c>
      <c r="K69" s="5" t="s">
        <v>193</v>
      </c>
      <c r="L69" s="5" t="s">
        <v>191</v>
      </c>
      <c r="M69" s="5" t="s">
        <v>61</v>
      </c>
      <c r="O69" s="5">
        <v>0</v>
      </c>
      <c r="P69" s="5">
        <v>0</v>
      </c>
      <c r="Q69" s="5">
        <v>0</v>
      </c>
      <c r="R69" s="5">
        <v>0</v>
      </c>
      <c r="S69" s="5">
        <v>0</v>
      </c>
      <c r="T69" s="5">
        <v>0</v>
      </c>
      <c r="U69" s="5">
        <v>0</v>
      </c>
      <c r="V69" s="5">
        <v>0</v>
      </c>
      <c r="W69" s="5">
        <v>0</v>
      </c>
      <c r="X69" s="5">
        <v>0</v>
      </c>
      <c r="Y69" s="5">
        <v>0</v>
      </c>
      <c r="Z69" s="5">
        <v>0</v>
      </c>
      <c r="AA69" s="5">
        <v>0</v>
      </c>
      <c r="AB69" s="5">
        <v>0</v>
      </c>
      <c r="AC69" s="5">
        <v>0</v>
      </c>
      <c r="AD69" s="5">
        <v>0</v>
      </c>
      <c r="AE69" s="5">
        <v>0</v>
      </c>
      <c r="AF69" s="5">
        <v>0</v>
      </c>
      <c r="AG69" s="5">
        <v>0</v>
      </c>
      <c r="AH69" s="5">
        <v>0</v>
      </c>
      <c r="AI69" s="5">
        <v>0</v>
      </c>
    </row>
    <row r="70" spans="2:35">
      <c r="B70" s="5">
        <v>62</v>
      </c>
      <c r="C70" s="5" t="s">
        <v>219</v>
      </c>
      <c r="D70" s="5" t="s">
        <v>61</v>
      </c>
      <c r="E70" s="5" t="s">
        <v>61</v>
      </c>
      <c r="F70" s="5" t="s">
        <v>61</v>
      </c>
      <c r="G70" s="5" t="s">
        <v>220</v>
      </c>
      <c r="H70" s="5" t="s">
        <v>174</v>
      </c>
      <c r="I70" s="5" t="s">
        <v>221</v>
      </c>
      <c r="J70" s="5" t="s">
        <v>144</v>
      </c>
      <c r="K70" s="5" t="s">
        <v>190</v>
      </c>
      <c r="L70" s="5" t="s">
        <v>222</v>
      </c>
      <c r="M70" s="5" t="s">
        <v>61</v>
      </c>
      <c r="O70" s="5">
        <v>0</v>
      </c>
      <c r="P70" s="5">
        <v>0</v>
      </c>
      <c r="Q70" s="5">
        <v>0</v>
      </c>
      <c r="R70" s="5">
        <v>0</v>
      </c>
      <c r="S70" s="5">
        <v>0</v>
      </c>
      <c r="T70" s="5">
        <v>0</v>
      </c>
      <c r="U70" s="5">
        <v>0</v>
      </c>
      <c r="V70" s="5">
        <v>0</v>
      </c>
      <c r="W70" s="5">
        <v>0</v>
      </c>
      <c r="X70" s="5">
        <v>0</v>
      </c>
      <c r="Y70" s="5">
        <v>0</v>
      </c>
      <c r="Z70" s="5">
        <v>0</v>
      </c>
      <c r="AA70" s="5">
        <v>0</v>
      </c>
      <c r="AB70" s="5">
        <v>0</v>
      </c>
      <c r="AC70" s="5">
        <v>0</v>
      </c>
      <c r="AD70" s="5">
        <v>0</v>
      </c>
      <c r="AE70" s="5">
        <v>0</v>
      </c>
      <c r="AF70" s="5">
        <v>0</v>
      </c>
      <c r="AG70" s="5">
        <v>0</v>
      </c>
      <c r="AH70" s="5">
        <v>0</v>
      </c>
      <c r="AI70" s="5">
        <v>0</v>
      </c>
    </row>
    <row r="71" spans="2:35">
      <c r="B71" s="5">
        <v>63</v>
      </c>
      <c r="C71" s="5" t="s">
        <v>223</v>
      </c>
      <c r="D71" s="5" t="s">
        <v>61</v>
      </c>
      <c r="E71" s="5" t="s">
        <v>61</v>
      </c>
      <c r="F71" s="5" t="s">
        <v>61</v>
      </c>
      <c r="G71" s="5" t="s">
        <v>220</v>
      </c>
      <c r="H71" s="5" t="s">
        <v>174</v>
      </c>
      <c r="I71" s="5" t="s">
        <v>221</v>
      </c>
      <c r="J71" s="5" t="s">
        <v>144</v>
      </c>
      <c r="K71" s="5" t="s">
        <v>224</v>
      </c>
      <c r="L71" s="5" t="s">
        <v>222</v>
      </c>
      <c r="M71" s="5" t="s">
        <v>61</v>
      </c>
      <c r="O71" s="5">
        <v>1.822286E-3</v>
      </c>
      <c r="P71" s="5">
        <v>1.8161555E-3</v>
      </c>
      <c r="Q71" s="5">
        <v>3.8587572E-6</v>
      </c>
      <c r="R71" s="5">
        <v>2.2717451999999998E-6</v>
      </c>
      <c r="S71" s="5">
        <v>3.7594326999999998E-10</v>
      </c>
      <c r="T71" s="5">
        <v>1.1401095E-5</v>
      </c>
      <c r="U71" s="5">
        <v>3.0469420000000001E-8</v>
      </c>
      <c r="V71" s="5">
        <v>4.4150256999999997E-6</v>
      </c>
      <c r="W71" s="5">
        <v>4.9062783999999997E-5</v>
      </c>
      <c r="X71" s="5">
        <v>1.3483097E-5</v>
      </c>
      <c r="Y71" s="5">
        <v>2.9128396999999999E-9</v>
      </c>
      <c r="Z71" s="5">
        <v>4.8557911000000002E-2</v>
      </c>
      <c r="AA71" s="5">
        <v>3.7459728000000002E-4</v>
      </c>
      <c r="AB71" s="5">
        <v>2.4885667000000001E-10</v>
      </c>
      <c r="AC71" s="5">
        <v>4.6239314E-4</v>
      </c>
      <c r="AD71" s="5">
        <v>2.5075798999999999E-2</v>
      </c>
      <c r="AE71" s="5">
        <v>1.0186538999999999E-12</v>
      </c>
      <c r="AF71" s="5">
        <v>1.9444517E-11</v>
      </c>
      <c r="AG71" s="5">
        <v>2.6154718E-2</v>
      </c>
      <c r="AH71" s="5">
        <v>4.0259618E-3</v>
      </c>
      <c r="AI71" s="5">
        <v>5.0700602999999997E-2</v>
      </c>
    </row>
    <row r="72" spans="2:35">
      <c r="B72" s="5">
        <v>64</v>
      </c>
      <c r="C72" s="5" t="s">
        <v>225</v>
      </c>
      <c r="D72" s="5" t="s">
        <v>61</v>
      </c>
      <c r="E72" s="5" t="s">
        <v>61</v>
      </c>
      <c r="F72" s="5" t="s">
        <v>61</v>
      </c>
      <c r="G72" s="5" t="s">
        <v>220</v>
      </c>
      <c r="H72" s="5" t="s">
        <v>174</v>
      </c>
      <c r="I72" s="5" t="s">
        <v>221</v>
      </c>
      <c r="J72" s="5" t="s">
        <v>144</v>
      </c>
      <c r="K72" s="5" t="s">
        <v>224</v>
      </c>
      <c r="L72" s="5" t="s">
        <v>222</v>
      </c>
      <c r="M72" s="5" t="s">
        <v>61</v>
      </c>
      <c r="O72" s="5">
        <v>1.4549082000000001E-3</v>
      </c>
      <c r="P72" s="5">
        <v>1.4489059E-3</v>
      </c>
      <c r="Q72" s="5">
        <v>3.7695677E-6</v>
      </c>
      <c r="R72" s="5">
        <v>2.2327036000000002E-6</v>
      </c>
      <c r="S72" s="5">
        <v>2.9895549999999998E-10</v>
      </c>
      <c r="T72" s="5">
        <v>7.6483830999999996E-6</v>
      </c>
      <c r="U72" s="5">
        <v>2.8450109000000002E-8</v>
      </c>
      <c r="V72" s="5">
        <v>2.7747297E-6</v>
      </c>
      <c r="W72" s="5">
        <v>3.1065449000000003E-5</v>
      </c>
      <c r="X72" s="5">
        <v>8.5195065999999997E-6</v>
      </c>
      <c r="Y72" s="5">
        <v>2.7743464000000001E-9</v>
      </c>
      <c r="Z72" s="5">
        <v>4.3529317999999997E-2</v>
      </c>
      <c r="AA72" s="5">
        <v>3.6461688999999997E-4</v>
      </c>
      <c r="AB72" s="5">
        <v>1.5036001E-10</v>
      </c>
      <c r="AC72" s="5">
        <v>4.4115133000000001E-4</v>
      </c>
      <c r="AD72" s="5">
        <v>2.1726358000000001E-2</v>
      </c>
      <c r="AE72" s="5">
        <v>8.4614250999999998E-13</v>
      </c>
      <c r="AF72" s="5">
        <v>1.6200306999999999E-11</v>
      </c>
      <c r="AG72" s="5">
        <v>2.5493419E-2</v>
      </c>
      <c r="AH72" s="5">
        <v>3.9873212999999999E-3</v>
      </c>
      <c r="AI72" s="5">
        <v>4.5647630000000002E-2</v>
      </c>
    </row>
    <row r="73" spans="2:35">
      <c r="B73" s="5">
        <v>65</v>
      </c>
      <c r="C73" s="5" t="s">
        <v>226</v>
      </c>
      <c r="D73" s="5" t="s">
        <v>61</v>
      </c>
      <c r="E73" s="5" t="s">
        <v>61</v>
      </c>
      <c r="F73" s="5" t="s">
        <v>61</v>
      </c>
      <c r="G73" s="5" t="s">
        <v>220</v>
      </c>
      <c r="H73" s="5" t="s">
        <v>174</v>
      </c>
      <c r="I73" s="5" t="s">
        <v>221</v>
      </c>
      <c r="J73" s="5" t="s">
        <v>144</v>
      </c>
      <c r="K73" s="5" t="s">
        <v>131</v>
      </c>
      <c r="L73" s="5" t="s">
        <v>222</v>
      </c>
      <c r="M73" s="5" t="s">
        <v>61</v>
      </c>
      <c r="O73" s="5">
        <v>1.3140637000000001E-3</v>
      </c>
      <c r="P73" s="5">
        <v>1.3081105999999999E-3</v>
      </c>
      <c r="Q73" s="5">
        <v>3.7353744000000002E-6</v>
      </c>
      <c r="R73" s="5">
        <v>2.2177360000000001E-6</v>
      </c>
      <c r="S73" s="5">
        <v>2.6944009999999998E-10</v>
      </c>
      <c r="T73" s="5">
        <v>6.2096768999999997E-6</v>
      </c>
      <c r="U73" s="5">
        <v>2.7675948999999999E-8</v>
      </c>
      <c r="V73" s="5">
        <v>2.1458768000000002E-6</v>
      </c>
      <c r="W73" s="5">
        <v>2.4165670999999999E-5</v>
      </c>
      <c r="X73" s="5">
        <v>6.6165765000000002E-6</v>
      </c>
      <c r="Y73" s="5">
        <v>2.7212510999999998E-9</v>
      </c>
      <c r="Z73" s="5">
        <v>4.1601468000000003E-2</v>
      </c>
      <c r="AA73" s="5">
        <v>3.6079063999999998E-4</v>
      </c>
      <c r="AB73" s="5">
        <v>1.1259858E-10</v>
      </c>
      <c r="AC73" s="5">
        <v>4.3300769000000002E-4</v>
      </c>
      <c r="AD73" s="5">
        <v>2.0442256999999998E-2</v>
      </c>
      <c r="AE73" s="5">
        <v>7.8000548999999997E-13</v>
      </c>
      <c r="AF73" s="5">
        <v>1.4956549000000001E-11</v>
      </c>
      <c r="AG73" s="5">
        <v>2.5239892E-2</v>
      </c>
      <c r="AH73" s="5">
        <v>3.9725074000000003E-3</v>
      </c>
      <c r="AI73" s="5">
        <v>4.3710433E-2</v>
      </c>
    </row>
    <row r="74" spans="2:35">
      <c r="B74" s="5">
        <v>66</v>
      </c>
      <c r="C74" s="5" t="s">
        <v>227</v>
      </c>
      <c r="D74" s="5" t="s">
        <v>61</v>
      </c>
      <c r="E74" s="5" t="s">
        <v>61</v>
      </c>
      <c r="F74" s="5" t="s">
        <v>61</v>
      </c>
      <c r="G74" s="5" t="s">
        <v>220</v>
      </c>
      <c r="H74" s="5" t="s">
        <v>174</v>
      </c>
      <c r="I74" s="5" t="s">
        <v>221</v>
      </c>
      <c r="J74" s="5" t="s">
        <v>144</v>
      </c>
      <c r="K74" s="5" t="s">
        <v>131</v>
      </c>
      <c r="L74" s="5" t="s">
        <v>222</v>
      </c>
      <c r="M74" s="5" t="s">
        <v>61</v>
      </c>
      <c r="O74" s="5">
        <v>6.4682263E-4</v>
      </c>
      <c r="P74" s="5">
        <v>6.4331936000000002E-4</v>
      </c>
      <c r="Q74" s="5">
        <v>2.1963047000000002E-6</v>
      </c>
      <c r="R74" s="5">
        <v>1.3069738999999999E-6</v>
      </c>
      <c r="S74" s="5">
        <v>1.3044986999999999E-10</v>
      </c>
      <c r="T74" s="5">
        <v>2.2747516999999999E-6</v>
      </c>
      <c r="U74" s="5">
        <v>1.6211898E-8</v>
      </c>
      <c r="V74" s="5">
        <v>6.3920407E-7</v>
      </c>
      <c r="W74" s="5">
        <v>7.3862382000000002E-6</v>
      </c>
      <c r="X74" s="5">
        <v>2.0349339999999999E-6</v>
      </c>
      <c r="Y74" s="5">
        <v>1.643035E-9</v>
      </c>
      <c r="Z74" s="5">
        <v>2.2860036E-2</v>
      </c>
      <c r="AA74" s="5">
        <v>2.1248164999999999E-4</v>
      </c>
      <c r="AB74" s="5">
        <v>2.8932229999999999E-11</v>
      </c>
      <c r="AC74" s="5">
        <v>2.4928291000000003E-4</v>
      </c>
      <c r="AD74" s="5">
        <v>1.1306093E-2</v>
      </c>
      <c r="AE74" s="5">
        <v>4.8995730000000002E-13</v>
      </c>
      <c r="AF74" s="5">
        <v>8.1774293000000002E-12</v>
      </c>
      <c r="AG74" s="5">
        <v>2.0816880999999999E-2</v>
      </c>
      <c r="AH74" s="5">
        <v>2.3542725999999999E-3</v>
      </c>
      <c r="AI74" s="5">
        <v>2.4141546999999999E-2</v>
      </c>
    </row>
    <row r="75" spans="2:35">
      <c r="B75" s="5">
        <v>67</v>
      </c>
      <c r="C75" s="5" t="s">
        <v>228</v>
      </c>
      <c r="D75" s="5" t="s">
        <v>61</v>
      </c>
      <c r="E75" s="5" t="s">
        <v>61</v>
      </c>
      <c r="F75" s="5" t="s">
        <v>61</v>
      </c>
      <c r="G75" s="5" t="s">
        <v>220</v>
      </c>
      <c r="H75" s="5" t="s">
        <v>174</v>
      </c>
      <c r="I75" s="5" t="s">
        <v>221</v>
      </c>
      <c r="J75" s="5" t="s">
        <v>144</v>
      </c>
      <c r="K75" s="5" t="s">
        <v>131</v>
      </c>
      <c r="L75" s="5" t="s">
        <v>222</v>
      </c>
      <c r="M75" s="5" t="s">
        <v>61</v>
      </c>
      <c r="O75" s="5">
        <v>1.1320392999999999E-3</v>
      </c>
      <c r="P75" s="5">
        <v>1.1261496999999999E-3</v>
      </c>
      <c r="Q75" s="5">
        <v>3.6911837000000001E-6</v>
      </c>
      <c r="R75" s="5">
        <v>2.1983921000000001E-6</v>
      </c>
      <c r="S75" s="5">
        <v>2.3129500999999999E-10</v>
      </c>
      <c r="T75" s="5">
        <v>4.3503227000000003E-6</v>
      </c>
      <c r="U75" s="5">
        <v>2.6675442000000001E-8</v>
      </c>
      <c r="V75" s="5">
        <v>1.3331602E-6</v>
      </c>
      <c r="W75" s="5">
        <v>1.5248541E-5</v>
      </c>
      <c r="X75" s="5">
        <v>4.1572687000000004E-6</v>
      </c>
      <c r="Y75" s="5">
        <v>2.6526319E-9</v>
      </c>
      <c r="Z75" s="5">
        <v>3.9109953000000003E-2</v>
      </c>
      <c r="AA75" s="5">
        <v>3.5584566E-4</v>
      </c>
      <c r="AB75" s="5">
        <v>6.3796492000000006E-11</v>
      </c>
      <c r="AC75" s="5">
        <v>4.2248302E-4</v>
      </c>
      <c r="AD75" s="5">
        <v>1.8782712E-2</v>
      </c>
      <c r="AE75" s="5">
        <v>6.9453135000000004E-13</v>
      </c>
      <c r="AF75" s="5">
        <v>1.3349141E-11</v>
      </c>
      <c r="AG75" s="5">
        <v>2.4912238999999999E-2</v>
      </c>
      <c r="AH75" s="5">
        <v>3.9533622000000003E-3</v>
      </c>
      <c r="AI75" s="5">
        <v>4.1206840000000002E-2</v>
      </c>
    </row>
    <row r="76" spans="2:35">
      <c r="B76" s="5">
        <v>68</v>
      </c>
      <c r="C76" s="5" t="s">
        <v>229</v>
      </c>
      <c r="D76" s="5" t="s">
        <v>61</v>
      </c>
      <c r="E76" s="5" t="s">
        <v>61</v>
      </c>
      <c r="F76" s="5" t="s">
        <v>61</v>
      </c>
      <c r="G76" s="5" t="s">
        <v>220</v>
      </c>
      <c r="H76" s="5" t="s">
        <v>174</v>
      </c>
      <c r="I76" s="5" t="s">
        <v>221</v>
      </c>
      <c r="J76" s="5" t="s">
        <v>144</v>
      </c>
      <c r="K76" s="5" t="s">
        <v>224</v>
      </c>
      <c r="L76" s="5" t="s">
        <v>222</v>
      </c>
      <c r="M76" s="5" t="s">
        <v>61</v>
      </c>
      <c r="O76" s="5">
        <v>1.3751708E-2</v>
      </c>
      <c r="P76" s="5">
        <v>1.3743630999999999E-2</v>
      </c>
      <c r="Q76" s="5">
        <v>5.3778213000000002E-6</v>
      </c>
      <c r="R76" s="5">
        <v>2.6996401000000001E-6</v>
      </c>
      <c r="S76" s="5">
        <v>2.8767129000000002E-9</v>
      </c>
      <c r="T76" s="5">
        <v>1.3613931E-4</v>
      </c>
      <c r="U76" s="5">
        <v>8.8243602000000005E-8</v>
      </c>
      <c r="V76" s="5">
        <v>5.9150883999999999E-5</v>
      </c>
      <c r="W76" s="5">
        <v>6.4937668999999996E-4</v>
      </c>
      <c r="X76" s="5">
        <v>1.7909324999999999E-4</v>
      </c>
      <c r="Y76" s="5">
        <v>6.5832885000000003E-9</v>
      </c>
      <c r="Z76" s="5">
        <v>0.20223706999999999</v>
      </c>
      <c r="AA76" s="5">
        <v>5.6849609000000001E-4</v>
      </c>
      <c r="AB76" s="5">
        <v>3.5424477E-9</v>
      </c>
      <c r="AC76" s="5">
        <v>1.0070086E-3</v>
      </c>
      <c r="AD76" s="5">
        <v>0.13078538000000001</v>
      </c>
      <c r="AE76" s="5">
        <v>6.6436831E-12</v>
      </c>
      <c r="AF76" s="5">
        <v>1.2390301E-10</v>
      </c>
      <c r="AG76" s="5">
        <v>4.4406345999999999E-2</v>
      </c>
      <c r="AH76" s="5">
        <v>3.7326321000000001E-3</v>
      </c>
      <c r="AI76" s="5">
        <v>0.20438824</v>
      </c>
    </row>
    <row r="77" spans="2:35">
      <c r="B77" s="5">
        <v>69</v>
      </c>
      <c r="C77" s="5" t="s">
        <v>230</v>
      </c>
      <c r="D77" s="5" t="s">
        <v>61</v>
      </c>
      <c r="E77" s="5" t="s">
        <v>61</v>
      </c>
      <c r="F77" s="5" t="s">
        <v>61</v>
      </c>
      <c r="G77" s="5" t="s">
        <v>220</v>
      </c>
      <c r="H77" s="5" t="s">
        <v>174</v>
      </c>
      <c r="I77" s="5" t="s">
        <v>221</v>
      </c>
      <c r="J77" s="5" t="s">
        <v>144</v>
      </c>
      <c r="K77" s="5" t="s">
        <v>224</v>
      </c>
      <c r="L77" s="5" t="s">
        <v>222</v>
      </c>
      <c r="M77" s="5" t="s">
        <v>61</v>
      </c>
      <c r="O77" s="5">
        <v>1.4827972E-3</v>
      </c>
      <c r="P77" s="5">
        <v>1.4767852000000001E-3</v>
      </c>
      <c r="Q77" s="5">
        <v>3.7763384000000001E-6</v>
      </c>
      <c r="R77" s="5">
        <v>2.2356673999999999E-6</v>
      </c>
      <c r="S77" s="5">
        <v>3.0479993000000002E-10</v>
      </c>
      <c r="T77" s="5">
        <v>7.9332656999999996E-6</v>
      </c>
      <c r="U77" s="5">
        <v>2.8603402000000001E-8</v>
      </c>
      <c r="V77" s="5">
        <v>2.8992508000000002E-6</v>
      </c>
      <c r="W77" s="5">
        <v>3.2431694E-5</v>
      </c>
      <c r="X77" s="5">
        <v>8.8963114999999996E-6</v>
      </c>
      <c r="Y77" s="5">
        <v>2.7848598999999998E-9</v>
      </c>
      <c r="Z77" s="5">
        <v>4.3911057000000003E-2</v>
      </c>
      <c r="AA77" s="5">
        <v>3.6537454000000003E-4</v>
      </c>
      <c r="AB77" s="5">
        <v>1.5783725999999999E-10</v>
      </c>
      <c r="AC77" s="5">
        <v>4.4276386999999998E-4</v>
      </c>
      <c r="AD77" s="5">
        <v>2.1980626999999999E-2</v>
      </c>
      <c r="AE77" s="5">
        <v>8.5923850000000002E-13</v>
      </c>
      <c r="AF77" s="5">
        <v>1.6446587E-11</v>
      </c>
      <c r="AG77" s="5">
        <v>2.5543620999999999E-2</v>
      </c>
      <c r="AH77" s="5">
        <v>3.9902545999999997E-3</v>
      </c>
      <c r="AI77" s="5">
        <v>4.6031219999999998E-2</v>
      </c>
    </row>
    <row r="78" spans="2:35">
      <c r="B78" s="5">
        <v>70</v>
      </c>
      <c r="C78" s="5" t="s">
        <v>231</v>
      </c>
      <c r="D78" s="5" t="s">
        <v>61</v>
      </c>
      <c r="E78" s="5" t="s">
        <v>61</v>
      </c>
      <c r="F78" s="5" t="s">
        <v>61</v>
      </c>
      <c r="G78" s="5" t="s">
        <v>220</v>
      </c>
      <c r="H78" s="5" t="s">
        <v>174</v>
      </c>
      <c r="I78" s="5" t="s">
        <v>221</v>
      </c>
      <c r="J78" s="5" t="s">
        <v>144</v>
      </c>
      <c r="K78" s="5" t="s">
        <v>131</v>
      </c>
      <c r="L78" s="5" t="s">
        <v>222</v>
      </c>
      <c r="M78" s="5" t="s">
        <v>61</v>
      </c>
      <c r="O78" s="5">
        <v>1.2403999E-3</v>
      </c>
      <c r="P78" s="5">
        <v>1.2344725000000001E-3</v>
      </c>
      <c r="Q78" s="5">
        <v>3.7174908000000001E-6</v>
      </c>
      <c r="R78" s="5">
        <v>2.2099077000000002E-6</v>
      </c>
      <c r="S78" s="5">
        <v>2.5400308000000002E-10</v>
      </c>
      <c r="T78" s="5">
        <v>5.4572110000000001E-6</v>
      </c>
      <c r="U78" s="5">
        <v>2.7271052E-8</v>
      </c>
      <c r="V78" s="5">
        <v>1.8169769E-6</v>
      </c>
      <c r="W78" s="5">
        <v>2.0556978999999999E-5</v>
      </c>
      <c r="X78" s="5">
        <v>5.6213140999999998E-6</v>
      </c>
      <c r="Y78" s="5">
        <v>2.6934815000000002E-9</v>
      </c>
      <c r="Z78" s="5">
        <v>4.0593171999999997E-2</v>
      </c>
      <c r="AA78" s="5">
        <v>3.5878944000000001E-4</v>
      </c>
      <c r="AB78" s="5">
        <v>9.2848762000000004E-11</v>
      </c>
      <c r="AC78" s="5">
        <v>4.2874843999999999E-4</v>
      </c>
      <c r="AD78" s="5">
        <v>1.9770652999999999E-2</v>
      </c>
      <c r="AE78" s="5">
        <v>7.4541478000000002E-13</v>
      </c>
      <c r="AF78" s="5">
        <v>1.4306043999999999E-11</v>
      </c>
      <c r="AG78" s="5">
        <v>2.5107292999999999E-2</v>
      </c>
      <c r="AH78" s="5">
        <v>3.9647594999999997E-3</v>
      </c>
      <c r="AI78" s="5">
        <v>4.2697249E-2</v>
      </c>
    </row>
    <row r="79" spans="2:35">
      <c r="B79" s="5">
        <v>71</v>
      </c>
      <c r="C79" s="5" t="s">
        <v>232</v>
      </c>
      <c r="D79" s="5" t="s">
        <v>61</v>
      </c>
      <c r="E79" s="5" t="s">
        <v>61</v>
      </c>
      <c r="F79" s="5" t="s">
        <v>61</v>
      </c>
      <c r="G79" s="5" t="s">
        <v>220</v>
      </c>
      <c r="H79" s="5" t="s">
        <v>174</v>
      </c>
      <c r="I79" s="5" t="s">
        <v>221</v>
      </c>
      <c r="J79" s="5" t="s">
        <v>144</v>
      </c>
      <c r="K79" s="5" t="s">
        <v>131</v>
      </c>
      <c r="L79" s="5" t="s">
        <v>222</v>
      </c>
      <c r="M79" s="5" t="s">
        <v>61</v>
      </c>
      <c r="O79" s="5">
        <v>1.2131762999999999E-3</v>
      </c>
      <c r="P79" s="5">
        <v>1.2072584E-3</v>
      </c>
      <c r="Q79" s="5">
        <v>3.7108816000000001E-6</v>
      </c>
      <c r="R79" s="5">
        <v>2.2070145999999998E-6</v>
      </c>
      <c r="S79" s="5">
        <v>2.4829810000000003E-10</v>
      </c>
      <c r="T79" s="5">
        <v>5.1791256999999997E-6</v>
      </c>
      <c r="U79" s="5">
        <v>2.7121415999999999E-8</v>
      </c>
      <c r="V79" s="5">
        <v>1.6954269000000001E-6</v>
      </c>
      <c r="W79" s="5">
        <v>1.9223332E-5</v>
      </c>
      <c r="X79" s="5">
        <v>5.2534996999999999E-6</v>
      </c>
      <c r="Y79" s="5">
        <v>2.6832188000000002E-9</v>
      </c>
      <c r="Z79" s="5">
        <v>4.0220539999999999E-2</v>
      </c>
      <c r="AA79" s="5">
        <v>3.5804986999999998E-4</v>
      </c>
      <c r="AB79" s="5">
        <v>8.5549915999999995E-11</v>
      </c>
      <c r="AC79" s="5">
        <v>4.2717436000000003E-4</v>
      </c>
      <c r="AD79" s="5">
        <v>1.9522451E-2</v>
      </c>
      <c r="AE79" s="5">
        <v>7.3263125999999998E-13</v>
      </c>
      <c r="AF79" s="5">
        <v>1.4065638999999999E-11</v>
      </c>
      <c r="AG79" s="5">
        <v>2.5058289000000001E-2</v>
      </c>
      <c r="AH79" s="5">
        <v>3.9618962000000004E-3</v>
      </c>
      <c r="AI79" s="5">
        <v>4.2322811000000002E-2</v>
      </c>
    </row>
    <row r="80" spans="2:35">
      <c r="B80" s="5">
        <v>72</v>
      </c>
      <c r="C80" s="5" t="s">
        <v>233</v>
      </c>
      <c r="D80" s="5" t="s">
        <v>61</v>
      </c>
      <c r="E80" s="5" t="s">
        <v>61</v>
      </c>
      <c r="F80" s="5" t="s">
        <v>61</v>
      </c>
      <c r="G80" s="5" t="s">
        <v>220</v>
      </c>
      <c r="H80" s="5" t="s">
        <v>174</v>
      </c>
      <c r="I80" s="5" t="s">
        <v>221</v>
      </c>
      <c r="J80" s="5" t="s">
        <v>144</v>
      </c>
      <c r="K80" s="5" t="s">
        <v>131</v>
      </c>
      <c r="L80" s="5" t="s">
        <v>222</v>
      </c>
      <c r="M80" s="5" t="s">
        <v>61</v>
      </c>
      <c r="O80" s="5">
        <v>1.2014327999999999E-3</v>
      </c>
      <c r="P80" s="5">
        <v>1.1955189999999999E-3</v>
      </c>
      <c r="Q80" s="5">
        <v>3.7080305999999999E-6</v>
      </c>
      <c r="R80" s="5">
        <v>2.2057666000000001E-6</v>
      </c>
      <c r="S80" s="5">
        <v>2.4583711999999999E-10</v>
      </c>
      <c r="T80" s="5">
        <v>5.0591674000000001E-6</v>
      </c>
      <c r="U80" s="5">
        <v>2.7056866999999999E-8</v>
      </c>
      <c r="V80" s="5">
        <v>1.6429934999999999E-6</v>
      </c>
      <c r="W80" s="5">
        <v>1.8648032999999999E-5</v>
      </c>
      <c r="X80" s="5">
        <v>5.0948347E-6</v>
      </c>
      <c r="Y80" s="5">
        <v>2.6787917000000001E-9</v>
      </c>
      <c r="Z80" s="5">
        <v>4.0059798000000001E-2</v>
      </c>
      <c r="AA80" s="5">
        <v>3.5773084000000001E-4</v>
      </c>
      <c r="AB80" s="5">
        <v>8.2401393999999998E-11</v>
      </c>
      <c r="AC80" s="5">
        <v>4.2649535E-4</v>
      </c>
      <c r="AD80" s="5">
        <v>1.9415383000000001E-2</v>
      </c>
      <c r="AE80" s="5">
        <v>7.2711680000000001E-13</v>
      </c>
      <c r="AF80" s="5">
        <v>1.3961936000000001E-11</v>
      </c>
      <c r="AG80" s="5">
        <v>2.5037150000000001E-2</v>
      </c>
      <c r="AH80" s="5">
        <v>3.9606609999999999E-3</v>
      </c>
      <c r="AI80" s="5">
        <v>4.2161288999999998E-2</v>
      </c>
    </row>
    <row r="81" spans="2:35">
      <c r="B81" s="5">
        <v>73</v>
      </c>
      <c r="C81" s="5" t="s">
        <v>234</v>
      </c>
      <c r="D81" s="5" t="s">
        <v>61</v>
      </c>
      <c r="E81" s="5" t="s">
        <v>61</v>
      </c>
      <c r="F81" s="5" t="s">
        <v>61</v>
      </c>
      <c r="G81" s="5" t="s">
        <v>220</v>
      </c>
      <c r="H81" s="5" t="s">
        <v>174</v>
      </c>
      <c r="I81" s="5" t="s">
        <v>221</v>
      </c>
      <c r="J81" s="5" t="s">
        <v>144</v>
      </c>
      <c r="K81" s="5" t="s">
        <v>131</v>
      </c>
      <c r="L81" s="5" t="s">
        <v>222</v>
      </c>
      <c r="M81" s="5" t="s">
        <v>61</v>
      </c>
      <c r="O81" s="5">
        <v>1.2708303E-3</v>
      </c>
      <c r="P81" s="5">
        <v>1.2671092000000001E-3</v>
      </c>
      <c r="Q81" s="5">
        <v>2.3477970999999998E-6</v>
      </c>
      <c r="R81" s="5">
        <v>1.3732876999999999E-6</v>
      </c>
      <c r="S81" s="5">
        <v>2.6121706999999998E-10</v>
      </c>
      <c r="T81" s="5">
        <v>8.6489017000000001E-6</v>
      </c>
      <c r="U81" s="5">
        <v>1.9641790000000001E-8</v>
      </c>
      <c r="V81" s="5">
        <v>3.4253203999999999E-6</v>
      </c>
      <c r="W81" s="5">
        <v>3.7955520999999997E-5</v>
      </c>
      <c r="X81" s="5">
        <v>1.0465815999999999E-5</v>
      </c>
      <c r="Y81" s="5">
        <v>1.8782720999999998E-9</v>
      </c>
      <c r="Z81" s="5">
        <v>3.1401327E-2</v>
      </c>
      <c r="AA81" s="5">
        <v>2.2943378E-4</v>
      </c>
      <c r="AB81" s="5">
        <v>1.9623322999999999E-10</v>
      </c>
      <c r="AC81" s="5">
        <v>2.8536308999999998E-4</v>
      </c>
      <c r="AD81" s="5">
        <v>1.6995268000000001E-2</v>
      </c>
      <c r="AE81" s="5">
        <v>7.8297564999999997E-13</v>
      </c>
      <c r="AF81" s="5">
        <v>1.3687867E-11</v>
      </c>
      <c r="AG81" s="5">
        <v>2.1940127E-2</v>
      </c>
      <c r="AH81" s="5">
        <v>2.4199052E-3</v>
      </c>
      <c r="AI81" s="5">
        <v>3.2724248999999997E-2</v>
      </c>
    </row>
    <row r="82" spans="2:35">
      <c r="B82" s="5">
        <v>74</v>
      </c>
      <c r="C82" s="5" t="s">
        <v>235</v>
      </c>
      <c r="D82" s="5" t="s">
        <v>61</v>
      </c>
      <c r="E82" s="5" t="s">
        <v>61</v>
      </c>
      <c r="F82" s="5" t="s">
        <v>61</v>
      </c>
      <c r="G82" s="5" t="s">
        <v>220</v>
      </c>
      <c r="H82" s="5" t="s">
        <v>174</v>
      </c>
      <c r="I82" s="5" t="s">
        <v>221</v>
      </c>
      <c r="J82" s="5" t="s">
        <v>144</v>
      </c>
      <c r="K82" s="5" t="s">
        <v>224</v>
      </c>
      <c r="L82" s="5" t="s">
        <v>222</v>
      </c>
      <c r="M82" s="5" t="s">
        <v>61</v>
      </c>
      <c r="O82" s="5">
        <v>1.6332683000000001E-3</v>
      </c>
      <c r="P82" s="5">
        <v>1.6272038000000001E-3</v>
      </c>
      <c r="Q82" s="5">
        <v>3.8128687999999999E-6</v>
      </c>
      <c r="R82" s="5">
        <v>2.2516581E-6</v>
      </c>
      <c r="S82" s="5">
        <v>3.3633268000000001E-10</v>
      </c>
      <c r="T82" s="5">
        <v>9.4703063999999993E-6</v>
      </c>
      <c r="U82" s="5">
        <v>2.9430473999999998E-8</v>
      </c>
      <c r="V82" s="5">
        <v>3.5710853E-6</v>
      </c>
      <c r="W82" s="5">
        <v>3.9803067000000002E-5</v>
      </c>
      <c r="X82" s="5">
        <v>1.0929306E-5</v>
      </c>
      <c r="Y82" s="5">
        <v>2.8415842000000001E-9</v>
      </c>
      <c r="Z82" s="5">
        <v>4.5970676000000002E-2</v>
      </c>
      <c r="AA82" s="5">
        <v>3.6946232E-4</v>
      </c>
      <c r="AB82" s="5">
        <v>1.9817965E-10</v>
      </c>
      <c r="AC82" s="5">
        <v>4.5146413000000002E-4</v>
      </c>
      <c r="AD82" s="5">
        <v>2.3352495000000001E-2</v>
      </c>
      <c r="AE82" s="5">
        <v>9.2989594999999999E-13</v>
      </c>
      <c r="AF82" s="5">
        <v>1.7775354999999999E-11</v>
      </c>
      <c r="AG82" s="5">
        <v>2.5814476999999999E-2</v>
      </c>
      <c r="AH82" s="5">
        <v>4.0060811000000003E-3</v>
      </c>
      <c r="AI82" s="5">
        <v>4.8100824E-2</v>
      </c>
    </row>
    <row r="83" spans="2:35">
      <c r="B83" s="5">
        <v>75</v>
      </c>
      <c r="C83" s="5" t="s">
        <v>236</v>
      </c>
      <c r="D83" s="5" t="s">
        <v>61</v>
      </c>
      <c r="E83" s="5" t="s">
        <v>61</v>
      </c>
      <c r="F83" s="5" t="s">
        <v>61</v>
      </c>
      <c r="G83" s="5" t="s">
        <v>220</v>
      </c>
      <c r="H83" s="5" t="s">
        <v>174</v>
      </c>
      <c r="I83" s="5" t="s">
        <v>221</v>
      </c>
      <c r="J83" s="5" t="s">
        <v>144</v>
      </c>
      <c r="K83" s="5" t="s">
        <v>131</v>
      </c>
      <c r="L83" s="5" t="s">
        <v>222</v>
      </c>
      <c r="M83" s="5" t="s">
        <v>61</v>
      </c>
      <c r="O83" s="5">
        <v>8.0856286000000001E-4</v>
      </c>
      <c r="P83" s="5">
        <v>8.0500312000000005E-4</v>
      </c>
      <c r="Q83" s="5">
        <v>2.2355709000000001E-6</v>
      </c>
      <c r="R83" s="5">
        <v>1.3241622000000001E-6</v>
      </c>
      <c r="S83" s="5">
        <v>1.6434419E-10</v>
      </c>
      <c r="T83" s="5">
        <v>3.9269051999999998E-6</v>
      </c>
      <c r="U83" s="5">
        <v>1.7100912E-8</v>
      </c>
      <c r="V83" s="5">
        <v>1.361354E-6</v>
      </c>
      <c r="W83" s="5">
        <v>1.5309671000000001E-5</v>
      </c>
      <c r="X83" s="5">
        <v>4.2201841000000002E-6</v>
      </c>
      <c r="Y83" s="5">
        <v>1.7040075E-9</v>
      </c>
      <c r="Z83" s="5">
        <v>2.5073903000000002E-2</v>
      </c>
      <c r="AA83" s="5">
        <v>2.1687557E-4</v>
      </c>
      <c r="AB83" s="5">
        <v>7.2295963999999995E-11</v>
      </c>
      <c r="AC83" s="5">
        <v>2.5863474000000002E-4</v>
      </c>
      <c r="AD83" s="5">
        <v>1.2780704E-2</v>
      </c>
      <c r="AE83" s="5">
        <v>5.6590645000000003E-13</v>
      </c>
      <c r="AF83" s="5">
        <v>9.6057119999999994E-12</v>
      </c>
      <c r="AG83" s="5">
        <v>2.1108021000000001E-2</v>
      </c>
      <c r="AH83" s="5">
        <v>2.3712843000000001E-3</v>
      </c>
      <c r="AI83" s="5">
        <v>2.6366147999999999E-2</v>
      </c>
    </row>
    <row r="84" spans="2:35">
      <c r="B84" s="5">
        <v>76</v>
      </c>
      <c r="C84" s="5" t="s">
        <v>237</v>
      </c>
      <c r="D84" s="5" t="s">
        <v>61</v>
      </c>
      <c r="E84" s="5" t="s">
        <v>61</v>
      </c>
      <c r="F84" s="5" t="s">
        <v>61</v>
      </c>
      <c r="G84" s="5" t="s">
        <v>220</v>
      </c>
      <c r="H84" s="5" t="s">
        <v>174</v>
      </c>
      <c r="I84" s="5" t="s">
        <v>221</v>
      </c>
      <c r="J84" s="5" t="s">
        <v>144</v>
      </c>
      <c r="K84" s="5" t="s">
        <v>131</v>
      </c>
      <c r="L84" s="5" t="s">
        <v>222</v>
      </c>
      <c r="M84" s="5" t="s">
        <v>61</v>
      </c>
      <c r="O84" s="5">
        <v>1.1806147E-3</v>
      </c>
      <c r="P84" s="5">
        <v>1.1747082000000001E-3</v>
      </c>
      <c r="Q84" s="5">
        <v>3.7029764999999998E-6</v>
      </c>
      <c r="R84" s="5">
        <v>2.2035543000000002E-6</v>
      </c>
      <c r="S84" s="5">
        <v>2.4147448999999999E-10</v>
      </c>
      <c r="T84" s="5">
        <v>4.8465140000000001E-6</v>
      </c>
      <c r="U84" s="5">
        <v>2.6942439999999999E-8</v>
      </c>
      <c r="V84" s="5">
        <v>1.5500435E-6</v>
      </c>
      <c r="W84" s="5">
        <v>1.7628186E-5</v>
      </c>
      <c r="X84" s="5">
        <v>4.8135649000000001E-6</v>
      </c>
      <c r="Y84" s="5">
        <v>2.6709436999999998E-9</v>
      </c>
      <c r="Z84" s="5">
        <v>3.9774843999999997E-2</v>
      </c>
      <c r="AA84" s="5">
        <v>3.5716528999999998E-4</v>
      </c>
      <c r="AB84" s="5">
        <v>7.6819923999999994E-11</v>
      </c>
      <c r="AC84" s="5">
        <v>4.2529165000000001E-4</v>
      </c>
      <c r="AD84" s="5">
        <v>1.9225582000000001E-2</v>
      </c>
      <c r="AE84" s="5">
        <v>7.1734115999999999E-13</v>
      </c>
      <c r="AF84" s="5">
        <v>1.3778097E-11</v>
      </c>
      <c r="AG84" s="5">
        <v>2.4999677000000001E-2</v>
      </c>
      <c r="AH84" s="5">
        <v>3.9584714E-3</v>
      </c>
      <c r="AI84" s="5">
        <v>4.1874953999999999E-2</v>
      </c>
    </row>
    <row r="85" spans="2:35">
      <c r="B85" s="5">
        <v>77</v>
      </c>
      <c r="C85" s="5" t="s">
        <v>238</v>
      </c>
      <c r="D85" s="5" t="s">
        <v>61</v>
      </c>
      <c r="E85" s="5" t="s">
        <v>61</v>
      </c>
      <c r="F85" s="5" t="s">
        <v>61</v>
      </c>
      <c r="G85" s="5" t="s">
        <v>220</v>
      </c>
      <c r="H85" s="5" t="s">
        <v>174</v>
      </c>
      <c r="I85" s="5" t="s">
        <v>221</v>
      </c>
      <c r="J85" s="5" t="s">
        <v>144</v>
      </c>
      <c r="K85" s="5" t="s">
        <v>131</v>
      </c>
      <c r="L85" s="5" t="s">
        <v>222</v>
      </c>
      <c r="M85" s="5" t="s">
        <v>61</v>
      </c>
      <c r="O85" s="5">
        <v>1.5361229000000001E-3</v>
      </c>
      <c r="P85" s="5">
        <v>1.5300922999999999E-3</v>
      </c>
      <c r="Q85" s="5">
        <v>3.7892844E-6</v>
      </c>
      <c r="R85" s="5">
        <v>2.2413343999999999E-6</v>
      </c>
      <c r="S85" s="5">
        <v>3.1597486999999998E-10</v>
      </c>
      <c r="T85" s="5">
        <v>8.4779800999999994E-6</v>
      </c>
      <c r="U85" s="5">
        <v>2.8896509E-8</v>
      </c>
      <c r="V85" s="5">
        <v>3.1373433999999999E-6</v>
      </c>
      <c r="W85" s="5">
        <v>3.5044047E-5</v>
      </c>
      <c r="X85" s="5">
        <v>9.6167876999999998E-6</v>
      </c>
      <c r="Y85" s="5">
        <v>2.8049625000000002E-9</v>
      </c>
      <c r="Z85" s="5">
        <v>4.4640969000000003E-2</v>
      </c>
      <c r="AA85" s="5">
        <v>3.6682320999999998E-4</v>
      </c>
      <c r="AB85" s="5">
        <v>1.7213427E-10</v>
      </c>
      <c r="AC85" s="5">
        <v>4.4584717E-4</v>
      </c>
      <c r="AD85" s="5">
        <v>2.2466805999999999E-2</v>
      </c>
      <c r="AE85" s="5">
        <v>8.8427891E-13</v>
      </c>
      <c r="AF85" s="5">
        <v>1.6917491000000001E-11</v>
      </c>
      <c r="AG85" s="5">
        <v>2.563961E-2</v>
      </c>
      <c r="AH85" s="5">
        <v>3.9958633999999998E-3</v>
      </c>
      <c r="AI85" s="5">
        <v>4.6764670000000001E-2</v>
      </c>
    </row>
    <row r="86" spans="2:35">
      <c r="B86" s="5">
        <v>78</v>
      </c>
      <c r="C86" s="5" t="s">
        <v>239</v>
      </c>
      <c r="D86" s="5" t="s">
        <v>61</v>
      </c>
      <c r="E86" s="5" t="s">
        <v>61</v>
      </c>
      <c r="F86" s="5" t="s">
        <v>61</v>
      </c>
      <c r="G86" s="5" t="s">
        <v>220</v>
      </c>
      <c r="H86" s="5" t="s">
        <v>174</v>
      </c>
      <c r="I86" s="5" t="s">
        <v>221</v>
      </c>
      <c r="J86" s="5" t="s">
        <v>144</v>
      </c>
      <c r="K86" s="5" t="s">
        <v>224</v>
      </c>
      <c r="L86" s="5" t="s">
        <v>222</v>
      </c>
      <c r="M86" s="5" t="s">
        <v>61</v>
      </c>
      <c r="O86" s="5">
        <v>1.0191643E-3</v>
      </c>
      <c r="P86" s="5">
        <v>1.0133141E-3</v>
      </c>
      <c r="Q86" s="5">
        <v>3.6637806999999998E-6</v>
      </c>
      <c r="R86" s="5">
        <v>2.1863968000000002E-6</v>
      </c>
      <c r="S86" s="5">
        <v>2.0764089E-10</v>
      </c>
      <c r="T86" s="5">
        <v>3.1973202999999998E-6</v>
      </c>
      <c r="U86" s="5">
        <v>2.6055019E-8</v>
      </c>
      <c r="V86" s="5">
        <v>8.2918735E-7</v>
      </c>
      <c r="W86" s="5">
        <v>9.7189475999999993E-6</v>
      </c>
      <c r="X86" s="5">
        <v>2.6322297000000001E-6</v>
      </c>
      <c r="Y86" s="5">
        <v>2.6100804999999999E-9</v>
      </c>
      <c r="Z86" s="5">
        <v>3.7564943000000003E-2</v>
      </c>
      <c r="AA86" s="5">
        <v>3.5277923000000001E-4</v>
      </c>
      <c r="AB86" s="5">
        <v>3.3533876000000001E-11</v>
      </c>
      <c r="AC86" s="5">
        <v>4.1595656999999999E-4</v>
      </c>
      <c r="AD86" s="5">
        <v>1.7753613000000001E-2</v>
      </c>
      <c r="AE86" s="5">
        <v>6.4152806999999995E-13</v>
      </c>
      <c r="AF86" s="5">
        <v>1.2352373E-11</v>
      </c>
      <c r="AG86" s="5">
        <v>2.4709057999999999E-2</v>
      </c>
      <c r="AH86" s="5">
        <v>3.9414901999999998E-3</v>
      </c>
      <c r="AI86" s="5">
        <v>3.9654338999999997E-2</v>
      </c>
    </row>
    <row r="87" spans="2:35">
      <c r="B87" s="5">
        <v>79</v>
      </c>
      <c r="C87" s="5" t="s">
        <v>240</v>
      </c>
      <c r="D87" s="5" t="s">
        <v>61</v>
      </c>
      <c r="E87" s="5" t="s">
        <v>61</v>
      </c>
      <c r="F87" s="5" t="s">
        <v>61</v>
      </c>
      <c r="G87" s="5" t="s">
        <v>220</v>
      </c>
      <c r="H87" s="5" t="s">
        <v>174</v>
      </c>
      <c r="I87" s="5" t="s">
        <v>221</v>
      </c>
      <c r="J87" s="5" t="s">
        <v>144</v>
      </c>
      <c r="K87" s="5" t="s">
        <v>131</v>
      </c>
      <c r="L87" s="5" t="s">
        <v>222</v>
      </c>
      <c r="M87" s="5" t="s">
        <v>61</v>
      </c>
      <c r="O87" s="5">
        <v>1.2403999E-3</v>
      </c>
      <c r="P87" s="5">
        <v>1.2344725000000001E-3</v>
      </c>
      <c r="Q87" s="5">
        <v>3.7174908000000001E-6</v>
      </c>
      <c r="R87" s="5">
        <v>2.2099077000000002E-6</v>
      </c>
      <c r="S87" s="5">
        <v>2.5400308000000002E-10</v>
      </c>
      <c r="T87" s="5">
        <v>5.4572110000000001E-6</v>
      </c>
      <c r="U87" s="5">
        <v>2.7271052E-8</v>
      </c>
      <c r="V87" s="5">
        <v>1.8169769E-6</v>
      </c>
      <c r="W87" s="5">
        <v>2.0556978999999999E-5</v>
      </c>
      <c r="X87" s="5">
        <v>5.6213140999999998E-6</v>
      </c>
      <c r="Y87" s="5">
        <v>2.6934814000000001E-9</v>
      </c>
      <c r="Z87" s="5">
        <v>4.0593171999999997E-2</v>
      </c>
      <c r="AA87" s="5">
        <v>3.5878944000000001E-4</v>
      </c>
      <c r="AB87" s="5">
        <v>9.2848762000000004E-11</v>
      </c>
      <c r="AC87" s="5">
        <v>4.2874843000000003E-4</v>
      </c>
      <c r="AD87" s="5">
        <v>1.9770652999999999E-2</v>
      </c>
      <c r="AE87" s="5">
        <v>7.4541478000000002E-13</v>
      </c>
      <c r="AF87" s="5">
        <v>1.4306043E-11</v>
      </c>
      <c r="AG87" s="5">
        <v>2.5107292999999999E-2</v>
      </c>
      <c r="AH87" s="5">
        <v>3.9647594999999997E-3</v>
      </c>
      <c r="AI87" s="5">
        <v>4.2697249E-2</v>
      </c>
    </row>
    <row r="88" spans="2:35">
      <c r="B88" s="5">
        <v>80</v>
      </c>
      <c r="C88" s="5" t="s">
        <v>241</v>
      </c>
      <c r="D88" s="5" t="s">
        <v>61</v>
      </c>
      <c r="E88" s="5" t="s">
        <v>61</v>
      </c>
      <c r="F88" s="5" t="s">
        <v>61</v>
      </c>
      <c r="G88" s="5" t="s">
        <v>220</v>
      </c>
      <c r="H88" s="5" t="s">
        <v>174</v>
      </c>
      <c r="I88" s="5" t="s">
        <v>221</v>
      </c>
      <c r="J88" s="5" t="s">
        <v>144</v>
      </c>
      <c r="K88" s="5" t="s">
        <v>131</v>
      </c>
      <c r="L88" s="5" t="s">
        <v>222</v>
      </c>
      <c r="M88" s="5" t="s">
        <v>61</v>
      </c>
      <c r="O88" s="5">
        <v>1.2421830999999999E-2</v>
      </c>
      <c r="P88" s="5">
        <v>1.2414217999999999E-2</v>
      </c>
      <c r="Q88" s="5">
        <v>5.0549625999999997E-6</v>
      </c>
      <c r="R88" s="5">
        <v>2.5583129999999999E-6</v>
      </c>
      <c r="S88" s="5">
        <v>2.5980235E-9</v>
      </c>
      <c r="T88" s="5">
        <v>1.2255480000000001E-4</v>
      </c>
      <c r="U88" s="5">
        <v>8.0933861000000001E-8</v>
      </c>
      <c r="V88" s="5">
        <v>5.3213147999999998E-5</v>
      </c>
      <c r="W88" s="5">
        <v>5.8422781999999996E-4</v>
      </c>
      <c r="X88" s="5">
        <v>1.6112546E-4</v>
      </c>
      <c r="Y88" s="5">
        <v>6.0819539999999997E-9</v>
      </c>
      <c r="Z88" s="5">
        <v>0.18403398000000001</v>
      </c>
      <c r="AA88" s="5">
        <v>5.3236791999999996E-4</v>
      </c>
      <c r="AB88" s="5">
        <v>3.1858979000000001E-9</v>
      </c>
      <c r="AC88" s="5">
        <v>9.3011498999999995E-4</v>
      </c>
      <c r="AD88" s="5">
        <v>0.11866068</v>
      </c>
      <c r="AE88" s="5">
        <v>6.0192061000000003E-12</v>
      </c>
      <c r="AF88" s="5">
        <v>1.1215924E-10</v>
      </c>
      <c r="AG88" s="5">
        <v>4.2012499000000002E-2</v>
      </c>
      <c r="AH88" s="5">
        <v>3.5927568000000002E-3</v>
      </c>
      <c r="AI88" s="5">
        <v>0.18609690000000001</v>
      </c>
    </row>
    <row r="89" spans="2:35">
      <c r="B89" s="5">
        <v>81</v>
      </c>
      <c r="C89" s="5" t="s">
        <v>242</v>
      </c>
      <c r="D89" s="5" t="s">
        <v>61</v>
      </c>
      <c r="E89" s="5" t="s">
        <v>61</v>
      </c>
      <c r="F89" s="5" t="s">
        <v>61</v>
      </c>
      <c r="G89" s="5" t="s">
        <v>220</v>
      </c>
      <c r="H89" s="5" t="s">
        <v>174</v>
      </c>
      <c r="I89" s="5" t="s">
        <v>221</v>
      </c>
      <c r="J89" s="5" t="s">
        <v>144</v>
      </c>
      <c r="K89" s="5" t="s">
        <v>131</v>
      </c>
      <c r="L89" s="5" t="s">
        <v>222</v>
      </c>
      <c r="M89" s="5" t="s">
        <v>61</v>
      </c>
      <c r="O89" s="5">
        <v>1.2708303E-3</v>
      </c>
      <c r="P89" s="5">
        <v>1.2671092000000001E-3</v>
      </c>
      <c r="Q89" s="5">
        <v>2.3477970999999998E-6</v>
      </c>
      <c r="R89" s="5">
        <v>1.3732876999999999E-6</v>
      </c>
      <c r="S89" s="5">
        <v>2.6121706999999998E-10</v>
      </c>
      <c r="T89" s="5">
        <v>8.6489017000000001E-6</v>
      </c>
      <c r="U89" s="5">
        <v>1.9641790000000001E-8</v>
      </c>
      <c r="V89" s="5">
        <v>3.4253203999999999E-6</v>
      </c>
      <c r="W89" s="5">
        <v>3.7955520999999997E-5</v>
      </c>
      <c r="X89" s="5">
        <v>1.0465815999999999E-5</v>
      </c>
      <c r="Y89" s="5">
        <v>1.8782720999999998E-9</v>
      </c>
      <c r="Z89" s="5">
        <v>3.1401327E-2</v>
      </c>
      <c r="AA89" s="5">
        <v>2.2943378E-4</v>
      </c>
      <c r="AB89" s="5">
        <v>1.9623322999999999E-10</v>
      </c>
      <c r="AC89" s="5">
        <v>2.8536308999999998E-4</v>
      </c>
      <c r="AD89" s="5">
        <v>1.6995268000000001E-2</v>
      </c>
      <c r="AE89" s="5">
        <v>7.8297564999999997E-13</v>
      </c>
      <c r="AF89" s="5">
        <v>1.3687867E-11</v>
      </c>
      <c r="AG89" s="5">
        <v>2.1940127E-2</v>
      </c>
      <c r="AH89" s="5">
        <v>2.4199052E-3</v>
      </c>
      <c r="AI89" s="5">
        <v>3.2724248999999997E-2</v>
      </c>
    </row>
    <row r="90" spans="2:35">
      <c r="B90" s="5">
        <v>82</v>
      </c>
      <c r="C90" s="5" t="s">
        <v>243</v>
      </c>
      <c r="D90" s="5" t="s">
        <v>61</v>
      </c>
      <c r="E90" s="5" t="s">
        <v>61</v>
      </c>
      <c r="F90" s="5" t="s">
        <v>61</v>
      </c>
      <c r="G90" s="5" t="s">
        <v>220</v>
      </c>
      <c r="H90" s="5" t="s">
        <v>174</v>
      </c>
      <c r="I90" s="5" t="s">
        <v>221</v>
      </c>
      <c r="J90" s="5" t="s">
        <v>144</v>
      </c>
      <c r="K90" s="5" t="s">
        <v>131</v>
      </c>
      <c r="L90" s="5" t="s">
        <v>222</v>
      </c>
      <c r="M90" s="5" t="s">
        <v>61</v>
      </c>
      <c r="O90" s="5">
        <v>1.2708303E-3</v>
      </c>
      <c r="P90" s="5">
        <v>1.2671092000000001E-3</v>
      </c>
      <c r="Q90" s="5">
        <v>2.3477970999999998E-6</v>
      </c>
      <c r="R90" s="5">
        <v>1.3732876999999999E-6</v>
      </c>
      <c r="S90" s="5">
        <v>2.6121705999999999E-10</v>
      </c>
      <c r="T90" s="5">
        <v>8.6489016000000002E-6</v>
      </c>
      <c r="U90" s="5">
        <v>1.9641789E-8</v>
      </c>
      <c r="V90" s="5">
        <v>3.4253203999999999E-6</v>
      </c>
      <c r="W90" s="5">
        <v>3.7955520999999997E-5</v>
      </c>
      <c r="X90" s="5">
        <v>1.0465815999999999E-5</v>
      </c>
      <c r="Y90" s="5">
        <v>1.8782720999999998E-9</v>
      </c>
      <c r="Z90" s="5">
        <v>3.1401326E-2</v>
      </c>
      <c r="AA90" s="5">
        <v>2.2943378E-4</v>
      </c>
      <c r="AB90" s="5">
        <v>1.9623322999999999E-10</v>
      </c>
      <c r="AC90" s="5">
        <v>2.8536308999999998E-4</v>
      </c>
      <c r="AD90" s="5">
        <v>1.6995268000000001E-2</v>
      </c>
      <c r="AE90" s="5">
        <v>7.8297563999999999E-13</v>
      </c>
      <c r="AF90" s="5">
        <v>1.3687865999999999E-11</v>
      </c>
      <c r="AG90" s="5">
        <v>2.1940127E-2</v>
      </c>
      <c r="AH90" s="5">
        <v>2.4199052E-3</v>
      </c>
      <c r="AI90" s="5">
        <v>3.2724247999999997E-2</v>
      </c>
    </row>
    <row r="91" spans="2:35">
      <c r="B91" s="5">
        <v>83</v>
      </c>
      <c r="C91" s="5" t="s">
        <v>244</v>
      </c>
      <c r="D91" s="5" t="s">
        <v>61</v>
      </c>
      <c r="E91" s="5" t="s">
        <v>61</v>
      </c>
      <c r="F91" s="5" t="s">
        <v>61</v>
      </c>
      <c r="G91" s="5" t="s">
        <v>220</v>
      </c>
      <c r="H91" s="5" t="s">
        <v>174</v>
      </c>
      <c r="I91" s="5" t="s">
        <v>221</v>
      </c>
      <c r="J91" s="5" t="s">
        <v>144</v>
      </c>
      <c r="K91" s="5" t="s">
        <v>131</v>
      </c>
      <c r="L91" s="5" t="s">
        <v>222</v>
      </c>
      <c r="M91" s="5" t="s">
        <v>61</v>
      </c>
      <c r="O91" s="5">
        <v>1.5361229000000001E-3</v>
      </c>
      <c r="P91" s="5">
        <v>1.5300922999999999E-3</v>
      </c>
      <c r="Q91" s="5">
        <v>3.7892845E-6</v>
      </c>
      <c r="R91" s="5">
        <v>2.2413343999999999E-6</v>
      </c>
      <c r="S91" s="5">
        <v>3.1597488000000002E-10</v>
      </c>
      <c r="T91" s="5">
        <v>8.4779800999999994E-6</v>
      </c>
      <c r="U91" s="5">
        <v>2.889651E-8</v>
      </c>
      <c r="V91" s="5">
        <v>3.1373433999999999E-6</v>
      </c>
      <c r="W91" s="5">
        <v>3.5044047E-5</v>
      </c>
      <c r="X91" s="5">
        <v>9.6167876999999998E-6</v>
      </c>
      <c r="Y91" s="5">
        <v>2.8049625000000002E-9</v>
      </c>
      <c r="Z91" s="5">
        <v>4.4640969000000003E-2</v>
      </c>
      <c r="AA91" s="5">
        <v>3.6682322E-4</v>
      </c>
      <c r="AB91" s="5">
        <v>1.7213427E-10</v>
      </c>
      <c r="AC91" s="5">
        <v>4.4584717E-4</v>
      </c>
      <c r="AD91" s="5">
        <v>2.2466805999999999E-2</v>
      </c>
      <c r="AE91" s="5">
        <v>8.8427891E-13</v>
      </c>
      <c r="AF91" s="5">
        <v>1.6917491000000001E-11</v>
      </c>
      <c r="AG91" s="5">
        <v>2.563961E-2</v>
      </c>
      <c r="AH91" s="5">
        <v>3.9958633999999998E-3</v>
      </c>
      <c r="AI91" s="5">
        <v>4.6764671000000001E-2</v>
      </c>
    </row>
    <row r="92" spans="2:35">
      <c r="B92" s="5">
        <v>84</v>
      </c>
      <c r="C92" s="5" t="s">
        <v>245</v>
      </c>
      <c r="D92" s="5" t="s">
        <v>61</v>
      </c>
      <c r="E92" s="5" t="s">
        <v>61</v>
      </c>
      <c r="F92" s="5" t="s">
        <v>61</v>
      </c>
      <c r="G92" s="5" t="s">
        <v>220</v>
      </c>
      <c r="H92" s="5" t="s">
        <v>174</v>
      </c>
      <c r="I92" s="5" t="s">
        <v>221</v>
      </c>
      <c r="J92" s="5" t="s">
        <v>144</v>
      </c>
      <c r="K92" s="5" t="s">
        <v>131</v>
      </c>
      <c r="L92" s="5" t="s">
        <v>222</v>
      </c>
      <c r="M92" s="5" t="s">
        <v>61</v>
      </c>
      <c r="O92" s="5">
        <v>1.5361229000000001E-3</v>
      </c>
      <c r="P92" s="5">
        <v>1.5300922999999999E-3</v>
      </c>
      <c r="Q92" s="5">
        <v>3.7892844E-6</v>
      </c>
      <c r="R92" s="5">
        <v>2.2413343999999999E-6</v>
      </c>
      <c r="S92" s="5">
        <v>3.1597486999999998E-10</v>
      </c>
      <c r="T92" s="5">
        <v>8.4779800999999994E-6</v>
      </c>
      <c r="U92" s="5">
        <v>2.8896509E-8</v>
      </c>
      <c r="V92" s="5">
        <v>3.1373433999999999E-6</v>
      </c>
      <c r="W92" s="5">
        <v>3.5044047E-5</v>
      </c>
      <c r="X92" s="5">
        <v>9.6167876999999998E-6</v>
      </c>
      <c r="Y92" s="5">
        <v>2.8049625000000002E-9</v>
      </c>
      <c r="Z92" s="5">
        <v>4.4640969000000003E-2</v>
      </c>
      <c r="AA92" s="5">
        <v>3.6682320999999998E-4</v>
      </c>
      <c r="AB92" s="5">
        <v>1.7213427E-10</v>
      </c>
      <c r="AC92" s="5">
        <v>4.4584717E-4</v>
      </c>
      <c r="AD92" s="5">
        <v>2.2466805999999999E-2</v>
      </c>
      <c r="AE92" s="5">
        <v>8.8427891E-13</v>
      </c>
      <c r="AF92" s="5">
        <v>1.6917491000000001E-11</v>
      </c>
      <c r="AG92" s="5">
        <v>2.563961E-2</v>
      </c>
      <c r="AH92" s="5">
        <v>3.9958633999999998E-3</v>
      </c>
      <c r="AI92" s="5">
        <v>4.6764670000000001E-2</v>
      </c>
    </row>
    <row r="93" spans="2:35">
      <c r="B93" s="5">
        <v>85</v>
      </c>
      <c r="C93" s="5" t="s">
        <v>246</v>
      </c>
      <c r="D93" s="5" t="s">
        <v>61</v>
      </c>
      <c r="E93" s="5" t="s">
        <v>61</v>
      </c>
      <c r="F93" s="5" t="s">
        <v>61</v>
      </c>
      <c r="G93" s="5" t="s">
        <v>220</v>
      </c>
      <c r="H93" s="5" t="s">
        <v>174</v>
      </c>
      <c r="I93" s="5" t="s">
        <v>221</v>
      </c>
      <c r="J93" s="5" t="s">
        <v>144</v>
      </c>
      <c r="K93" s="5" t="s">
        <v>131</v>
      </c>
      <c r="L93" s="5" t="s">
        <v>222</v>
      </c>
      <c r="M93" s="5" t="s">
        <v>61</v>
      </c>
      <c r="O93" s="5">
        <v>1.5361229000000001E-3</v>
      </c>
      <c r="P93" s="5">
        <v>1.5300922999999999E-3</v>
      </c>
      <c r="Q93" s="5">
        <v>3.7892845E-6</v>
      </c>
      <c r="R93" s="5">
        <v>2.2413343999999999E-6</v>
      </c>
      <c r="S93" s="5">
        <v>3.1597488000000002E-10</v>
      </c>
      <c r="T93" s="5">
        <v>8.4779800999999994E-6</v>
      </c>
      <c r="U93" s="5">
        <v>2.889651E-8</v>
      </c>
      <c r="V93" s="5">
        <v>3.1373433999999999E-6</v>
      </c>
      <c r="W93" s="5">
        <v>3.5044047E-5</v>
      </c>
      <c r="X93" s="5">
        <v>9.6167876999999998E-6</v>
      </c>
      <c r="Y93" s="5">
        <v>2.8049625000000002E-9</v>
      </c>
      <c r="Z93" s="5">
        <v>4.4640969000000003E-2</v>
      </c>
      <c r="AA93" s="5">
        <v>3.6682322E-4</v>
      </c>
      <c r="AB93" s="5">
        <v>1.7213427E-10</v>
      </c>
      <c r="AC93" s="5">
        <v>4.4584717E-4</v>
      </c>
      <c r="AD93" s="5">
        <v>2.2466805999999999E-2</v>
      </c>
      <c r="AE93" s="5">
        <v>8.8427891E-13</v>
      </c>
      <c r="AF93" s="5">
        <v>1.6917491000000001E-11</v>
      </c>
      <c r="AG93" s="5">
        <v>2.563961E-2</v>
      </c>
      <c r="AH93" s="5">
        <v>3.9958633999999998E-3</v>
      </c>
      <c r="AI93" s="5">
        <v>4.6764671000000001E-2</v>
      </c>
    </row>
    <row r="94" spans="2:35">
      <c r="B94" s="5">
        <v>86</v>
      </c>
      <c r="C94" s="5" t="s">
        <v>247</v>
      </c>
      <c r="D94" s="5" t="s">
        <v>61</v>
      </c>
      <c r="E94" s="5" t="s">
        <v>61</v>
      </c>
      <c r="F94" s="5" t="s">
        <v>61</v>
      </c>
      <c r="G94" s="5" t="s">
        <v>220</v>
      </c>
      <c r="H94" s="5" t="s">
        <v>174</v>
      </c>
      <c r="I94" s="5" t="s">
        <v>221</v>
      </c>
      <c r="J94" s="5" t="s">
        <v>144</v>
      </c>
      <c r="K94" s="5" t="s">
        <v>131</v>
      </c>
      <c r="L94" s="5" t="s">
        <v>222</v>
      </c>
      <c r="M94" s="5" t="s">
        <v>61</v>
      </c>
      <c r="O94" s="5">
        <v>1.4000048999999999E-3</v>
      </c>
      <c r="P94" s="5">
        <v>1.3940217999999999E-3</v>
      </c>
      <c r="Q94" s="5">
        <v>3.7562386E-6</v>
      </c>
      <c r="R94" s="5">
        <v>2.226869E-6</v>
      </c>
      <c r="S94" s="5">
        <v>2.8744995000000001E-10</v>
      </c>
      <c r="T94" s="5">
        <v>7.0875538999999998E-6</v>
      </c>
      <c r="U94" s="5">
        <v>2.8148330000000001E-8</v>
      </c>
      <c r="V94" s="5">
        <v>2.5295934000000001E-6</v>
      </c>
      <c r="W94" s="5">
        <v>2.8375812E-5</v>
      </c>
      <c r="X94" s="5">
        <v>7.7777159000000006E-6</v>
      </c>
      <c r="Y94" s="5">
        <v>2.7536491E-9</v>
      </c>
      <c r="Z94" s="5">
        <v>4.2777812999999998E-2</v>
      </c>
      <c r="AA94" s="5">
        <v>3.6312535999999997E-4</v>
      </c>
      <c r="AB94" s="5">
        <v>1.3564004000000001E-10</v>
      </c>
      <c r="AC94" s="5">
        <v>4.3797682E-4</v>
      </c>
      <c r="AD94" s="5">
        <v>2.1225797000000001E-2</v>
      </c>
      <c r="AE94" s="5">
        <v>8.2036130999999998E-13</v>
      </c>
      <c r="AF94" s="5">
        <v>1.5715471000000001E-11</v>
      </c>
      <c r="AG94" s="5">
        <v>2.5394590000000002E-2</v>
      </c>
      <c r="AH94" s="5">
        <v>3.9815466000000001E-3</v>
      </c>
      <c r="AI94" s="5">
        <v>4.4892481999999997E-2</v>
      </c>
    </row>
    <row r="95" spans="2:35">
      <c r="B95" s="5">
        <v>87</v>
      </c>
      <c r="C95" s="5" t="s">
        <v>248</v>
      </c>
      <c r="D95" s="5" t="s">
        <v>61</v>
      </c>
      <c r="E95" s="5" t="s">
        <v>61</v>
      </c>
      <c r="F95" s="5" t="s">
        <v>61</v>
      </c>
      <c r="G95" s="5" t="s">
        <v>220</v>
      </c>
      <c r="H95" s="5" t="s">
        <v>174</v>
      </c>
      <c r="I95" s="5" t="s">
        <v>221</v>
      </c>
      <c r="J95" s="5" t="s">
        <v>144</v>
      </c>
      <c r="K95" s="5" t="s">
        <v>224</v>
      </c>
      <c r="L95" s="5" t="s">
        <v>222</v>
      </c>
      <c r="M95" s="5" t="s">
        <v>249</v>
      </c>
      <c r="O95" s="5">
        <v>1.5813584999999999E-3</v>
      </c>
      <c r="P95" s="5">
        <v>1.5753121E-3</v>
      </c>
      <c r="Q95" s="5">
        <v>3.8002663999999999E-6</v>
      </c>
      <c r="R95" s="5">
        <v>2.2461416000000001E-6</v>
      </c>
      <c r="S95" s="5">
        <v>3.2545445000000002E-10</v>
      </c>
      <c r="T95" s="5">
        <v>8.9400548999999996E-6</v>
      </c>
      <c r="U95" s="5">
        <v>2.9145148999999998E-8</v>
      </c>
      <c r="V95" s="5">
        <v>3.3393145E-6</v>
      </c>
      <c r="W95" s="5">
        <v>3.7260074999999997E-5</v>
      </c>
      <c r="X95" s="5">
        <v>1.0227959000000001E-5</v>
      </c>
      <c r="Y95" s="5">
        <v>2.8220152999999999E-9</v>
      </c>
      <c r="Z95" s="5">
        <v>4.5260144000000002E-2</v>
      </c>
      <c r="AA95" s="5">
        <v>3.6805211E-4</v>
      </c>
      <c r="AB95" s="5">
        <v>1.8426225000000001E-10</v>
      </c>
      <c r="AC95" s="5">
        <v>4.4846269000000001E-4</v>
      </c>
      <c r="AD95" s="5">
        <v>2.2879225E-2</v>
      </c>
      <c r="AE95" s="5">
        <v>9.0552039000000001E-13</v>
      </c>
      <c r="AF95" s="5">
        <v>1.7316954000000001E-11</v>
      </c>
      <c r="AG95" s="5">
        <v>2.5721035999999999E-2</v>
      </c>
      <c r="AH95" s="5">
        <v>4.0006212000000003E-3</v>
      </c>
      <c r="AI95" s="5">
        <v>4.7386847000000003E-2</v>
      </c>
    </row>
    <row r="96" spans="2:35">
      <c r="B96" s="5">
        <v>88</v>
      </c>
      <c r="C96" s="5" t="s">
        <v>250</v>
      </c>
      <c r="D96" s="5" t="s">
        <v>61</v>
      </c>
      <c r="E96" s="5" t="s">
        <v>61</v>
      </c>
      <c r="F96" s="5" t="s">
        <v>61</v>
      </c>
      <c r="G96" s="5" t="s">
        <v>220</v>
      </c>
      <c r="H96" s="5" t="s">
        <v>174</v>
      </c>
      <c r="I96" s="5" t="s">
        <v>221</v>
      </c>
      <c r="J96" s="5" t="s">
        <v>144</v>
      </c>
      <c r="K96" s="5" t="s">
        <v>131</v>
      </c>
      <c r="L96" s="5" t="s">
        <v>222</v>
      </c>
      <c r="M96" s="5" t="s">
        <v>61</v>
      </c>
      <c r="O96" s="5">
        <v>1.4379044E-3</v>
      </c>
      <c r="P96" s="5">
        <v>1.4319081E-3</v>
      </c>
      <c r="Q96" s="5">
        <v>3.7654396000000001E-6</v>
      </c>
      <c r="R96" s="5">
        <v>2.2308966000000001E-6</v>
      </c>
      <c r="S96" s="5">
        <v>2.9539218999999999E-10</v>
      </c>
      <c r="T96" s="5">
        <v>7.4746922000000003E-6</v>
      </c>
      <c r="U96" s="5">
        <v>2.8356647E-8</v>
      </c>
      <c r="V96" s="5">
        <v>2.6988101000000001E-6</v>
      </c>
      <c r="W96" s="5">
        <v>3.0232458000000001E-5</v>
      </c>
      <c r="X96" s="5">
        <v>8.2897712000000004E-6</v>
      </c>
      <c r="Y96" s="5">
        <v>2.7679362999999999E-9</v>
      </c>
      <c r="Z96" s="5">
        <v>4.3296573999999997E-2</v>
      </c>
      <c r="AA96" s="5">
        <v>3.6415496000000001E-4</v>
      </c>
      <c r="AB96" s="5">
        <v>1.4580118000000001E-10</v>
      </c>
      <c r="AC96" s="5">
        <v>4.4016816999999998E-4</v>
      </c>
      <c r="AD96" s="5">
        <v>2.1571333000000002E-2</v>
      </c>
      <c r="AE96" s="5">
        <v>8.3815797000000003E-13</v>
      </c>
      <c r="AF96" s="5">
        <v>1.6050150999999999E-11</v>
      </c>
      <c r="AG96" s="5">
        <v>2.5462812000000001E-2</v>
      </c>
      <c r="AH96" s="5">
        <v>3.9855328999999998E-3</v>
      </c>
      <c r="AI96" s="5">
        <v>4.5413757999999999E-2</v>
      </c>
    </row>
    <row r="97" spans="2:35">
      <c r="B97" s="5">
        <v>89</v>
      </c>
      <c r="C97" s="5" t="s">
        <v>251</v>
      </c>
      <c r="D97" s="5" t="s">
        <v>61</v>
      </c>
      <c r="E97" s="5" t="s">
        <v>61</v>
      </c>
      <c r="F97" s="5" t="s">
        <v>61</v>
      </c>
      <c r="G97" s="5" t="s">
        <v>220</v>
      </c>
      <c r="H97" s="5" t="s">
        <v>174</v>
      </c>
      <c r="I97" s="5" t="s">
        <v>221</v>
      </c>
      <c r="J97" s="5" t="s">
        <v>144</v>
      </c>
      <c r="K97" s="5" t="s">
        <v>224</v>
      </c>
      <c r="L97" s="5" t="s">
        <v>222</v>
      </c>
      <c r="M97" s="5" t="s">
        <v>61</v>
      </c>
      <c r="O97" s="5">
        <v>1.3829476E-3</v>
      </c>
      <c r="P97" s="5">
        <v>1.3769705000000001E-3</v>
      </c>
      <c r="Q97" s="5">
        <v>3.7520975999999998E-6</v>
      </c>
      <c r="R97" s="5">
        <v>2.2250563E-6</v>
      </c>
      <c r="S97" s="5">
        <v>2.8387542000000002E-10</v>
      </c>
      <c r="T97" s="5">
        <v>6.9133159E-6</v>
      </c>
      <c r="U97" s="5">
        <v>2.8054573000000002E-8</v>
      </c>
      <c r="V97" s="5">
        <v>2.4534347000000002E-6</v>
      </c>
      <c r="W97" s="5">
        <v>2.7540196999999999E-5</v>
      </c>
      <c r="X97" s="5">
        <v>7.5472568999999997E-6</v>
      </c>
      <c r="Y97" s="5">
        <v>2.7472188E-9</v>
      </c>
      <c r="Z97" s="5">
        <v>4.2544336000000002E-2</v>
      </c>
      <c r="AA97" s="5">
        <v>3.6266196999999999E-4</v>
      </c>
      <c r="AB97" s="5">
        <v>1.3106685E-10</v>
      </c>
      <c r="AC97" s="5">
        <v>4.3699055999999999E-4</v>
      </c>
      <c r="AD97" s="5">
        <v>2.1070282999999999E-2</v>
      </c>
      <c r="AE97" s="5">
        <v>8.1235161999999995E-13</v>
      </c>
      <c r="AF97" s="5">
        <v>1.5564843E-11</v>
      </c>
      <c r="AG97" s="5">
        <v>2.5363885999999999E-2</v>
      </c>
      <c r="AH97" s="5">
        <v>3.9797525999999998E-3</v>
      </c>
      <c r="AI97" s="5">
        <v>4.4657873000000001E-2</v>
      </c>
    </row>
    <row r="98" spans="2:35">
      <c r="B98" s="5">
        <v>90</v>
      </c>
      <c r="C98" s="5" t="s">
        <v>252</v>
      </c>
      <c r="D98" s="5" t="s">
        <v>61</v>
      </c>
      <c r="E98" s="5" t="s">
        <v>61</v>
      </c>
      <c r="F98" s="5" t="s">
        <v>61</v>
      </c>
      <c r="G98" s="5" t="s">
        <v>220</v>
      </c>
      <c r="H98" s="5" t="s">
        <v>174</v>
      </c>
      <c r="I98" s="5" t="s">
        <v>221</v>
      </c>
      <c r="J98" s="5" t="s">
        <v>144</v>
      </c>
      <c r="K98" s="5" t="s">
        <v>224</v>
      </c>
      <c r="L98" s="5" t="s">
        <v>222</v>
      </c>
      <c r="M98" s="5" t="s">
        <v>61</v>
      </c>
      <c r="O98" s="5">
        <v>1.3526484000000001E-3</v>
      </c>
      <c r="P98" s="5">
        <v>1.3466818E-3</v>
      </c>
      <c r="Q98" s="5">
        <v>3.7447417E-6</v>
      </c>
      <c r="R98" s="5">
        <v>2.2218364E-6</v>
      </c>
      <c r="S98" s="5">
        <v>2.7752591E-10</v>
      </c>
      <c r="T98" s="5">
        <v>6.6038138000000003E-6</v>
      </c>
      <c r="U98" s="5">
        <v>2.7888032000000002E-8</v>
      </c>
      <c r="V98" s="5">
        <v>2.3181525000000002E-6</v>
      </c>
      <c r="W98" s="5">
        <v>2.6055881E-5</v>
      </c>
      <c r="X98" s="5">
        <v>7.1378885000000001E-6</v>
      </c>
      <c r="Y98" s="5">
        <v>2.7357967000000002E-9</v>
      </c>
      <c r="Z98" s="5">
        <v>4.2129606999999999E-2</v>
      </c>
      <c r="AA98" s="5">
        <v>3.6183884999999998E-4</v>
      </c>
      <c r="AB98" s="5">
        <v>1.2294341000000001E-10</v>
      </c>
      <c r="AC98" s="5">
        <v>4.3523865999999997E-4</v>
      </c>
      <c r="AD98" s="5">
        <v>2.079404E-2</v>
      </c>
      <c r="AE98" s="5">
        <v>7.9812387999999999E-13</v>
      </c>
      <c r="AF98" s="5">
        <v>1.5297279000000001E-11</v>
      </c>
      <c r="AG98" s="5">
        <v>2.5309346E-2</v>
      </c>
      <c r="AH98" s="5">
        <v>3.9765657000000003E-3</v>
      </c>
      <c r="AI98" s="5">
        <v>4.4241133000000002E-2</v>
      </c>
    </row>
    <row r="99" spans="2:35">
      <c r="B99" s="5">
        <v>91</v>
      </c>
      <c r="C99" s="5" t="s">
        <v>253</v>
      </c>
      <c r="D99" s="5" t="s">
        <v>61</v>
      </c>
      <c r="E99" s="5" t="s">
        <v>61</v>
      </c>
      <c r="F99" s="5" t="s">
        <v>61</v>
      </c>
      <c r="G99" s="5" t="s">
        <v>220</v>
      </c>
      <c r="H99" s="5" t="s">
        <v>174</v>
      </c>
      <c r="I99" s="5" t="s">
        <v>221</v>
      </c>
      <c r="J99" s="5" t="s">
        <v>144</v>
      </c>
      <c r="K99" s="5" t="s">
        <v>131</v>
      </c>
      <c r="L99" s="5" t="s">
        <v>222</v>
      </c>
      <c r="M99" s="5" t="s">
        <v>61</v>
      </c>
      <c r="O99" s="5">
        <v>1.0188745000000001E-3</v>
      </c>
      <c r="P99" s="5">
        <v>1.0130244000000001E-3</v>
      </c>
      <c r="Q99" s="5">
        <v>3.6637102999999998E-6</v>
      </c>
      <c r="R99" s="5">
        <v>2.1863659999999998E-6</v>
      </c>
      <c r="S99" s="5">
        <v>2.0758017E-10</v>
      </c>
      <c r="T99" s="5">
        <v>3.1943605000000001E-6</v>
      </c>
      <c r="U99" s="5">
        <v>2.6053425999999999E-8</v>
      </c>
      <c r="V99" s="5">
        <v>8.2789363999999995E-7</v>
      </c>
      <c r="W99" s="5">
        <v>9.7047529000000005E-6</v>
      </c>
      <c r="X99" s="5">
        <v>2.6283149000000002E-6</v>
      </c>
      <c r="Y99" s="5">
        <v>2.6099712999999998E-9</v>
      </c>
      <c r="Z99" s="5">
        <v>3.7560977000000002E-2</v>
      </c>
      <c r="AA99" s="5">
        <v>3.5277136000000001E-4</v>
      </c>
      <c r="AB99" s="5">
        <v>3.3456190999999998E-11</v>
      </c>
      <c r="AC99" s="5">
        <v>4.1593982000000002E-4</v>
      </c>
      <c r="AD99" s="5">
        <v>1.7750971000000001E-2</v>
      </c>
      <c r="AE99" s="5">
        <v>6.4139200999999999E-13</v>
      </c>
      <c r="AF99" s="5">
        <v>1.2349815E-11</v>
      </c>
      <c r="AG99" s="5">
        <v>2.4708536E-2</v>
      </c>
      <c r="AH99" s="5">
        <v>3.9414597000000003E-3</v>
      </c>
      <c r="AI99" s="5">
        <v>3.9650352999999999E-2</v>
      </c>
    </row>
    <row r="100" spans="2:35">
      <c r="B100" s="5">
        <v>92</v>
      </c>
      <c r="C100" s="5" t="s">
        <v>254</v>
      </c>
      <c r="D100" s="5" t="s">
        <v>61</v>
      </c>
      <c r="E100" s="5" t="s">
        <v>61</v>
      </c>
      <c r="F100" s="5" t="s">
        <v>61</v>
      </c>
      <c r="G100" s="5" t="s">
        <v>220</v>
      </c>
      <c r="H100" s="5" t="s">
        <v>174</v>
      </c>
      <c r="I100" s="5" t="s">
        <v>221</v>
      </c>
      <c r="J100" s="5" t="s">
        <v>144</v>
      </c>
      <c r="K100" s="5" t="s">
        <v>224</v>
      </c>
      <c r="L100" s="5" t="s">
        <v>222</v>
      </c>
      <c r="M100" s="5" t="s">
        <v>61</v>
      </c>
      <c r="O100" s="5">
        <v>1.26362E-3</v>
      </c>
      <c r="P100" s="5">
        <v>1.2576845E-3</v>
      </c>
      <c r="Q100" s="5">
        <v>3.7231279999999999E-6</v>
      </c>
      <c r="R100" s="5">
        <v>2.2123753E-6</v>
      </c>
      <c r="S100" s="5">
        <v>2.5886909999999998E-10</v>
      </c>
      <c r="T100" s="5">
        <v>5.6944013000000001E-6</v>
      </c>
      <c r="U100" s="5">
        <v>2.7398683000000001E-8</v>
      </c>
      <c r="V100" s="5">
        <v>1.9206518000000002E-6</v>
      </c>
      <c r="W100" s="5">
        <v>2.1694501999999999E-5</v>
      </c>
      <c r="X100" s="5">
        <v>5.9350380999999996E-6</v>
      </c>
      <c r="Y100" s="5">
        <v>2.7022349E-9</v>
      </c>
      <c r="Z100" s="5">
        <v>4.0911004000000001E-2</v>
      </c>
      <c r="AA100" s="5">
        <v>3.5942024999999997E-4</v>
      </c>
      <c r="AB100" s="5">
        <v>9.9074249000000004E-11</v>
      </c>
      <c r="AC100" s="5">
        <v>4.3009101999999999E-4</v>
      </c>
      <c r="AD100" s="5">
        <v>1.9982354000000001E-2</v>
      </c>
      <c r="AE100" s="5">
        <v>7.5631836999999998E-13</v>
      </c>
      <c r="AF100" s="5">
        <v>1.4511094E-11</v>
      </c>
      <c r="AG100" s="5">
        <v>2.5149090999999998E-2</v>
      </c>
      <c r="AH100" s="5">
        <v>3.9672018000000003E-3</v>
      </c>
      <c r="AI100" s="5">
        <v>4.3016621999999997E-2</v>
      </c>
    </row>
    <row r="101" spans="2:35">
      <c r="B101" s="5">
        <v>93</v>
      </c>
      <c r="C101" s="5" t="s">
        <v>255</v>
      </c>
      <c r="D101" s="5" t="s">
        <v>61</v>
      </c>
      <c r="E101" s="5" t="s">
        <v>61</v>
      </c>
      <c r="F101" s="5" t="s">
        <v>61</v>
      </c>
      <c r="G101" s="5" t="s">
        <v>220</v>
      </c>
      <c r="H101" s="5" t="s">
        <v>174</v>
      </c>
      <c r="I101" s="5" t="s">
        <v>221</v>
      </c>
      <c r="J101" s="5" t="s">
        <v>144</v>
      </c>
      <c r="K101" s="5" t="s">
        <v>224</v>
      </c>
      <c r="L101" s="5" t="s">
        <v>222</v>
      </c>
      <c r="M101" s="5" t="s">
        <v>61</v>
      </c>
      <c r="O101" s="5">
        <v>1.757771E-3</v>
      </c>
      <c r="P101" s="5">
        <v>1.7538798999999999E-3</v>
      </c>
      <c r="Q101" s="5">
        <v>2.4660133000000002E-6</v>
      </c>
      <c r="R101" s="5">
        <v>1.4250351999999999E-6</v>
      </c>
      <c r="S101" s="5">
        <v>3.6326047000000002E-10</v>
      </c>
      <c r="T101" s="5">
        <v>1.3622932000000001E-5</v>
      </c>
      <c r="U101" s="5">
        <v>2.2318285E-8</v>
      </c>
      <c r="V101" s="5">
        <v>5.5994498000000004E-6</v>
      </c>
      <c r="W101" s="5">
        <v>6.1810079999999998E-5</v>
      </c>
      <c r="X101" s="5">
        <v>1.7044805E-5</v>
      </c>
      <c r="Y101" s="5">
        <v>2.0618380000000002E-9</v>
      </c>
      <c r="Z101" s="5">
        <v>3.8066471999999997E-2</v>
      </c>
      <c r="AA101" s="5">
        <v>2.4266226999999999E-4</v>
      </c>
      <c r="AB101" s="5">
        <v>3.2678558000000002E-10</v>
      </c>
      <c r="AC101" s="5">
        <v>3.1351803999999999E-4</v>
      </c>
      <c r="AD101" s="5">
        <v>2.1434781999999999E-2</v>
      </c>
      <c r="AE101" s="5">
        <v>1.0116308000000001E-12</v>
      </c>
      <c r="AF101" s="5">
        <v>1.7987903999999999E-11</v>
      </c>
      <c r="AG101" s="5">
        <v>2.2816645E-2</v>
      </c>
      <c r="AH101" s="5">
        <v>2.4711211000000002E-3</v>
      </c>
      <c r="AI101" s="5">
        <v>3.9421708999999999E-2</v>
      </c>
    </row>
    <row r="102" spans="2:35">
      <c r="B102" s="5">
        <v>94</v>
      </c>
      <c r="C102" s="5" t="s">
        <v>256</v>
      </c>
      <c r="D102" s="5" t="s">
        <v>61</v>
      </c>
      <c r="E102" s="5" t="s">
        <v>61</v>
      </c>
      <c r="F102" s="5" t="s">
        <v>61</v>
      </c>
      <c r="G102" s="5" t="s">
        <v>220</v>
      </c>
      <c r="H102" s="5" t="s">
        <v>174</v>
      </c>
      <c r="I102" s="5" t="s">
        <v>221</v>
      </c>
      <c r="J102" s="5" t="s">
        <v>144</v>
      </c>
      <c r="K102" s="5" t="s">
        <v>224</v>
      </c>
      <c r="L102" s="5" t="s">
        <v>222</v>
      </c>
      <c r="M102" s="5" t="s">
        <v>61</v>
      </c>
      <c r="O102" s="5">
        <v>1.5438635999999999E-3</v>
      </c>
      <c r="P102" s="5">
        <v>1.5400472E-3</v>
      </c>
      <c r="Q102" s="5">
        <v>2.4140823000000001E-6</v>
      </c>
      <c r="R102" s="5">
        <v>1.4023030999999999E-6</v>
      </c>
      <c r="S102" s="5">
        <v>3.1843399E-10</v>
      </c>
      <c r="T102" s="5">
        <v>1.1437898000000001E-5</v>
      </c>
      <c r="U102" s="5">
        <v>2.1142531999999999E-8</v>
      </c>
      <c r="V102" s="5">
        <v>4.6443801000000002E-6</v>
      </c>
      <c r="W102" s="5">
        <v>5.1331049999999997E-5</v>
      </c>
      <c r="X102" s="5">
        <v>1.4154731999999999E-5</v>
      </c>
      <c r="Y102" s="5">
        <v>1.9811997000000001E-9</v>
      </c>
      <c r="Z102" s="5">
        <v>3.5138552000000003E-2</v>
      </c>
      <c r="AA102" s="5">
        <v>2.3685115E-4</v>
      </c>
      <c r="AB102" s="5">
        <v>2.6943545E-10</v>
      </c>
      <c r="AC102" s="5">
        <v>3.0114989999999999E-4</v>
      </c>
      <c r="AD102" s="5">
        <v>1.9484555000000001E-2</v>
      </c>
      <c r="AE102" s="5">
        <v>9.1118524000000008E-13</v>
      </c>
      <c r="AF102" s="5">
        <v>1.6098947000000001E-11</v>
      </c>
      <c r="AG102" s="5">
        <v>2.2431599999999999E-2</v>
      </c>
      <c r="AH102" s="5">
        <v>2.4486225999999999E-3</v>
      </c>
      <c r="AI102" s="5">
        <v>3.6479592999999998E-2</v>
      </c>
    </row>
    <row r="103" spans="2:35">
      <c r="B103" s="5">
        <v>95</v>
      </c>
      <c r="C103" s="5" t="s">
        <v>257</v>
      </c>
      <c r="D103" s="5" t="s">
        <v>61</v>
      </c>
      <c r="E103" s="5" t="s">
        <v>61</v>
      </c>
      <c r="F103" s="5" t="s">
        <v>61</v>
      </c>
      <c r="G103" s="5" t="s">
        <v>258</v>
      </c>
      <c r="H103" s="5" t="s">
        <v>174</v>
      </c>
      <c r="I103" s="5" t="s">
        <v>259</v>
      </c>
      <c r="J103" s="5" t="s">
        <v>144</v>
      </c>
      <c r="K103" s="5" t="s">
        <v>190</v>
      </c>
      <c r="L103" s="5" t="s">
        <v>260</v>
      </c>
      <c r="M103" s="5" t="s">
        <v>61</v>
      </c>
      <c r="O103" s="5">
        <v>0</v>
      </c>
      <c r="P103" s="5">
        <v>0</v>
      </c>
      <c r="Q103" s="5">
        <v>0</v>
      </c>
      <c r="R103" s="5">
        <v>0</v>
      </c>
      <c r="S103" s="5">
        <v>0</v>
      </c>
      <c r="T103" s="5">
        <v>0</v>
      </c>
      <c r="U103" s="5">
        <v>0</v>
      </c>
      <c r="V103" s="5">
        <v>0</v>
      </c>
      <c r="W103" s="5">
        <v>0</v>
      </c>
      <c r="X103" s="5">
        <v>0</v>
      </c>
      <c r="Y103" s="5">
        <v>0</v>
      </c>
      <c r="Z103" s="5">
        <v>0</v>
      </c>
      <c r="AA103" s="5">
        <v>0</v>
      </c>
      <c r="AB103" s="5">
        <v>0</v>
      </c>
      <c r="AC103" s="5">
        <v>0</v>
      </c>
      <c r="AD103" s="5">
        <v>0</v>
      </c>
      <c r="AE103" s="5">
        <v>0</v>
      </c>
      <c r="AF103" s="5">
        <v>0</v>
      </c>
      <c r="AG103" s="5">
        <v>0</v>
      </c>
      <c r="AH103" s="5">
        <v>0</v>
      </c>
      <c r="AI103" s="5">
        <v>0</v>
      </c>
    </row>
    <row r="104" spans="2:35">
      <c r="B104" s="5">
        <v>96</v>
      </c>
      <c r="C104" s="5" t="s">
        <v>261</v>
      </c>
      <c r="D104" s="5" t="s">
        <v>61</v>
      </c>
      <c r="E104" s="5" t="s">
        <v>61</v>
      </c>
      <c r="F104" s="5" t="s">
        <v>61</v>
      </c>
      <c r="G104" s="5" t="s">
        <v>258</v>
      </c>
      <c r="H104" s="5" t="s">
        <v>174</v>
      </c>
      <c r="I104" s="5" t="s">
        <v>259</v>
      </c>
      <c r="J104" s="5" t="s">
        <v>144</v>
      </c>
      <c r="K104" s="5" t="s">
        <v>131</v>
      </c>
      <c r="L104" s="5" t="s">
        <v>260</v>
      </c>
      <c r="M104" s="5" t="s">
        <v>61</v>
      </c>
      <c r="O104" s="5">
        <v>0.26119819999999999</v>
      </c>
      <c r="P104" s="5">
        <v>6.0723873999999997E-2</v>
      </c>
      <c r="Q104" s="5">
        <v>0.20046607999999999</v>
      </c>
      <c r="R104" s="5">
        <v>8.2470961E-6</v>
      </c>
      <c r="S104" s="5">
        <v>3.3995359E-9</v>
      </c>
      <c r="T104" s="5">
        <v>1.8462820000000001E-3</v>
      </c>
      <c r="U104" s="5">
        <v>6.1914501000000004E-7</v>
      </c>
      <c r="V104" s="5">
        <v>1.7374312999999999E-4</v>
      </c>
      <c r="W104" s="5">
        <v>8.3968318000000007E-3</v>
      </c>
      <c r="X104" s="5">
        <v>3.8062087999999998E-4</v>
      </c>
      <c r="Y104" s="5">
        <v>1.8946431000000001E-8</v>
      </c>
      <c r="Z104" s="5">
        <v>0.27330792999999998</v>
      </c>
      <c r="AA104" s="5">
        <v>-1.4408908999999999E-2</v>
      </c>
      <c r="AB104" s="5">
        <v>8.9341520999999996E-9</v>
      </c>
      <c r="AC104" s="5">
        <v>1.6144862999999999E-3</v>
      </c>
      <c r="AD104" s="5">
        <v>4.9091196999999998</v>
      </c>
      <c r="AE104" s="5">
        <v>1.3629328000000001E-11</v>
      </c>
      <c r="AF104" s="5">
        <v>6.3138051000000004E-10</v>
      </c>
      <c r="AG104" s="5">
        <v>0.29014385999999998</v>
      </c>
      <c r="AH104" s="5">
        <v>3.2481646000000003E-2</v>
      </c>
      <c r="AI104" s="5">
        <v>0.28175277999999998</v>
      </c>
    </row>
    <row r="105" spans="2:35">
      <c r="B105" s="5">
        <v>97</v>
      </c>
      <c r="C105" s="5" t="s">
        <v>262</v>
      </c>
      <c r="D105" s="5" t="s">
        <v>61</v>
      </c>
      <c r="E105" s="5" t="s">
        <v>61</v>
      </c>
      <c r="F105" s="5" t="s">
        <v>61</v>
      </c>
      <c r="G105" s="5" t="s">
        <v>258</v>
      </c>
      <c r="H105" s="5" t="s">
        <v>174</v>
      </c>
      <c r="I105" s="5" t="s">
        <v>259</v>
      </c>
      <c r="J105" s="5" t="s">
        <v>144</v>
      </c>
      <c r="K105" s="5" t="s">
        <v>131</v>
      </c>
      <c r="L105" s="5" t="s">
        <v>260</v>
      </c>
      <c r="M105" s="5" t="s">
        <v>61</v>
      </c>
      <c r="O105" s="5">
        <v>5.2705241999999996E-3</v>
      </c>
      <c r="P105" s="5">
        <v>5.2655222999999996E-3</v>
      </c>
      <c r="Q105" s="5">
        <v>3.5339782000000001E-6</v>
      </c>
      <c r="R105" s="5">
        <v>1.4678947999999999E-6</v>
      </c>
      <c r="S105" s="5">
        <v>2.1684936000000001E-9</v>
      </c>
      <c r="T105" s="5">
        <v>4.9990692E-5</v>
      </c>
      <c r="U105" s="5">
        <v>5.9023123999999998E-8</v>
      </c>
      <c r="V105" s="5">
        <v>1.7192547E-5</v>
      </c>
      <c r="W105" s="5">
        <v>1.8955972E-4</v>
      </c>
      <c r="X105" s="5">
        <v>5.5061349999999998E-5</v>
      </c>
      <c r="Y105" s="5">
        <v>3.8650618E-9</v>
      </c>
      <c r="Z105" s="5">
        <v>0.14721724</v>
      </c>
      <c r="AA105" s="5">
        <v>6.5991208999999999E-3</v>
      </c>
      <c r="AB105" s="5">
        <v>9.6986340000000005E-10</v>
      </c>
      <c r="AC105" s="5">
        <v>6.0391961000000002E-4</v>
      </c>
      <c r="AD105" s="5">
        <v>9.5499348999999997E-2</v>
      </c>
      <c r="AE105" s="5">
        <v>2.2075751999999998E-12</v>
      </c>
      <c r="AF105" s="5">
        <v>6.7894332000000004E-11</v>
      </c>
      <c r="AG105" s="5">
        <v>0.30874380000000001</v>
      </c>
      <c r="AH105" s="5">
        <v>1.1656686999999999E-3</v>
      </c>
      <c r="AI105" s="5">
        <v>0.14801661999999999</v>
      </c>
    </row>
    <row r="106" spans="2:35">
      <c r="B106" s="5">
        <v>98</v>
      </c>
      <c r="C106" s="5" t="s">
        <v>263</v>
      </c>
      <c r="D106" s="5" t="s">
        <v>61</v>
      </c>
      <c r="E106" s="5" t="s">
        <v>61</v>
      </c>
      <c r="F106" s="5" t="s">
        <v>61</v>
      </c>
      <c r="G106" s="5" t="s">
        <v>258</v>
      </c>
      <c r="H106" s="5" t="s">
        <v>174</v>
      </c>
      <c r="I106" s="5" t="s">
        <v>259</v>
      </c>
      <c r="J106" s="5" t="s">
        <v>144</v>
      </c>
      <c r="K106" s="5" t="s">
        <v>131</v>
      </c>
      <c r="L106" s="5" t="s">
        <v>260</v>
      </c>
      <c r="M106" s="5" t="s">
        <v>61</v>
      </c>
      <c r="O106" s="5">
        <v>5.2705241999999996E-3</v>
      </c>
      <c r="P106" s="5">
        <v>5.2655222999999996E-3</v>
      </c>
      <c r="Q106" s="5">
        <v>3.5339781000000001E-6</v>
      </c>
      <c r="R106" s="5">
        <v>1.4678947E-6</v>
      </c>
      <c r="S106" s="5">
        <v>2.1684936000000001E-9</v>
      </c>
      <c r="T106" s="5">
        <v>4.9990692E-5</v>
      </c>
      <c r="U106" s="5">
        <v>5.9023123999999998E-8</v>
      </c>
      <c r="V106" s="5">
        <v>1.7192547E-5</v>
      </c>
      <c r="W106" s="5">
        <v>1.8955972E-4</v>
      </c>
      <c r="X106" s="5">
        <v>5.5061349999999998E-5</v>
      </c>
      <c r="Y106" s="5">
        <v>3.8650617E-9</v>
      </c>
      <c r="Z106" s="5">
        <v>0.14721724</v>
      </c>
      <c r="AA106" s="5">
        <v>6.5991208000000003E-3</v>
      </c>
      <c r="AB106" s="5">
        <v>9.6986340000000005E-10</v>
      </c>
      <c r="AC106" s="5">
        <v>6.0391961000000002E-4</v>
      </c>
      <c r="AD106" s="5">
        <v>9.5499347999999998E-2</v>
      </c>
      <c r="AE106" s="5">
        <v>2.2075751999999998E-12</v>
      </c>
      <c r="AF106" s="5">
        <v>6.7894332000000004E-11</v>
      </c>
      <c r="AG106" s="5">
        <v>0.30874380000000001</v>
      </c>
      <c r="AH106" s="5">
        <v>1.1656686999999999E-3</v>
      </c>
      <c r="AI106" s="5">
        <v>0.14801660999999999</v>
      </c>
    </row>
    <row r="107" spans="2:35">
      <c r="B107" s="5">
        <v>99</v>
      </c>
      <c r="C107" s="5" t="s">
        <v>264</v>
      </c>
      <c r="D107" s="5" t="s">
        <v>61</v>
      </c>
      <c r="E107" s="5" t="s">
        <v>61</v>
      </c>
      <c r="F107" s="5" t="s">
        <v>61</v>
      </c>
      <c r="G107" s="5" t="s">
        <v>258</v>
      </c>
      <c r="H107" s="5" t="s">
        <v>174</v>
      </c>
      <c r="I107" s="5" t="s">
        <v>259</v>
      </c>
      <c r="J107" s="5" t="s">
        <v>144</v>
      </c>
      <c r="K107" s="5" t="s">
        <v>131</v>
      </c>
      <c r="L107" s="5" t="s">
        <v>260</v>
      </c>
      <c r="M107" s="5" t="s">
        <v>61</v>
      </c>
      <c r="O107" s="5">
        <v>2.2112131E-2</v>
      </c>
      <c r="P107" s="5">
        <v>2.1994592E-2</v>
      </c>
      <c r="Q107" s="5">
        <v>9.9798591000000006E-5</v>
      </c>
      <c r="R107" s="5">
        <v>1.7739947000000001E-5</v>
      </c>
      <c r="S107" s="5">
        <v>4.8393739999999996E-9</v>
      </c>
      <c r="T107" s="5">
        <v>1.4517497E-4</v>
      </c>
      <c r="U107" s="5">
        <v>4.3200183000000002E-7</v>
      </c>
      <c r="V107" s="5">
        <v>4.5567695E-5</v>
      </c>
      <c r="W107" s="5">
        <v>5.1829708999999999E-4</v>
      </c>
      <c r="X107" s="5">
        <v>1.5285242000000001E-4</v>
      </c>
      <c r="Y107" s="5">
        <v>2.0665210000000001E-8</v>
      </c>
      <c r="Z107" s="5">
        <v>0.50787254999999998</v>
      </c>
      <c r="AA107" s="5">
        <v>1.2445869E-2</v>
      </c>
      <c r="AB107" s="5">
        <v>2.1502529000000002E-9</v>
      </c>
      <c r="AC107" s="5">
        <v>3.3722675000000001E-3</v>
      </c>
      <c r="AD107" s="5">
        <v>619.26475000000005</v>
      </c>
      <c r="AE107" s="5">
        <v>3.0497308000000002E-11</v>
      </c>
      <c r="AF107" s="5">
        <v>7.8001577000000004E-10</v>
      </c>
      <c r="AG107" s="5">
        <v>0.71459044000000005</v>
      </c>
      <c r="AH107" s="5">
        <v>3.1634324999999998E-2</v>
      </c>
      <c r="AI107" s="5">
        <v>0.53817753000000002</v>
      </c>
    </row>
    <row r="108" spans="2:35">
      <c r="B108" s="5">
        <v>100</v>
      </c>
      <c r="C108" s="5" t="s">
        <v>265</v>
      </c>
      <c r="D108" s="5" t="s">
        <v>61</v>
      </c>
      <c r="E108" s="5" t="s">
        <v>61</v>
      </c>
      <c r="F108" s="5" t="s">
        <v>61</v>
      </c>
      <c r="G108" s="5" t="s">
        <v>258</v>
      </c>
      <c r="H108" s="5" t="s">
        <v>174</v>
      </c>
      <c r="I108" s="5" t="s">
        <v>259</v>
      </c>
      <c r="J108" s="5" t="s">
        <v>144</v>
      </c>
      <c r="K108" s="5" t="s">
        <v>266</v>
      </c>
      <c r="L108" s="5" t="s">
        <v>260</v>
      </c>
      <c r="M108" s="5" t="s">
        <v>61</v>
      </c>
      <c r="O108" s="5">
        <v>1.0589314000000001E-2</v>
      </c>
      <c r="P108" s="5">
        <v>1.0542783999999999E-2</v>
      </c>
      <c r="Q108" s="5">
        <v>4.1827852999999998E-5</v>
      </c>
      <c r="R108" s="5">
        <v>4.7018147E-6</v>
      </c>
      <c r="S108" s="5">
        <v>3.2690099E-9</v>
      </c>
      <c r="T108" s="5">
        <v>8.9918135000000005E-5</v>
      </c>
      <c r="U108" s="5">
        <v>1.7645228999999999E-7</v>
      </c>
      <c r="V108" s="5">
        <v>3.0423081000000002E-5</v>
      </c>
      <c r="W108" s="5">
        <v>3.3552927E-4</v>
      </c>
      <c r="X108" s="5">
        <v>9.6949616000000001E-5</v>
      </c>
      <c r="Y108" s="5">
        <v>1.0960377E-8</v>
      </c>
      <c r="Z108" s="5">
        <v>0.24772554999999999</v>
      </c>
      <c r="AA108" s="5">
        <v>1.0710931999999999E-2</v>
      </c>
      <c r="AB108" s="5">
        <v>1.7198509999999999E-9</v>
      </c>
      <c r="AC108" s="5">
        <v>9.7089069000000003E-4</v>
      </c>
      <c r="AD108" s="5">
        <v>0.18257216000000001</v>
      </c>
      <c r="AE108" s="5">
        <v>6.5032820999999997E-12</v>
      </c>
      <c r="AF108" s="5">
        <v>1.3559624E-10</v>
      </c>
      <c r="AG108" s="5">
        <v>0.59275259999999996</v>
      </c>
      <c r="AH108" s="5">
        <v>4.0190707000000003E-3</v>
      </c>
      <c r="AI108" s="5">
        <v>0.25531667000000002</v>
      </c>
    </row>
    <row r="109" spans="2:35">
      <c r="B109" s="5">
        <v>101</v>
      </c>
      <c r="C109" s="5" t="s">
        <v>267</v>
      </c>
      <c r="D109" s="5" t="s">
        <v>61</v>
      </c>
      <c r="E109" s="5" t="s">
        <v>61</v>
      </c>
      <c r="F109" s="5" t="s">
        <v>61</v>
      </c>
      <c r="G109" s="5" t="s">
        <v>258</v>
      </c>
      <c r="H109" s="5" t="s">
        <v>174</v>
      </c>
      <c r="I109" s="5" t="s">
        <v>259</v>
      </c>
      <c r="J109" s="5" t="s">
        <v>144</v>
      </c>
      <c r="K109" s="5" t="s">
        <v>131</v>
      </c>
      <c r="L109" s="5" t="s">
        <v>260</v>
      </c>
      <c r="M109" s="5" t="s">
        <v>61</v>
      </c>
      <c r="O109" s="5">
        <v>1.7940528000000001E-2</v>
      </c>
      <c r="P109" s="5">
        <v>1.7894106E-2</v>
      </c>
      <c r="Q109" s="5">
        <v>4.1725696999999998E-5</v>
      </c>
      <c r="R109" s="5">
        <v>4.6964904999999997E-6</v>
      </c>
      <c r="S109" s="5">
        <v>3.2720164000000001E-9</v>
      </c>
      <c r="T109" s="5">
        <v>9.3502532999999998E-5</v>
      </c>
      <c r="U109" s="5">
        <v>1.7400643E-7</v>
      </c>
      <c r="V109" s="5">
        <v>3.5593496E-5</v>
      </c>
      <c r="W109" s="5">
        <v>3.3576877999999999E-4</v>
      </c>
      <c r="X109" s="5">
        <v>9.8923528000000006E-5</v>
      </c>
      <c r="Y109" s="5">
        <v>1.0989926000000001E-8</v>
      </c>
      <c r="Z109" s="5">
        <v>0.24816943</v>
      </c>
      <c r="AA109" s="5">
        <v>1.0714282E-2</v>
      </c>
      <c r="AB109" s="5">
        <v>1.7227246E-9</v>
      </c>
      <c r="AC109" s="5">
        <v>9.7778215999999997E-4</v>
      </c>
      <c r="AD109" s="5">
        <v>0.19072549</v>
      </c>
      <c r="AE109" s="5">
        <v>6.5302300000000001E-12</v>
      </c>
      <c r="AF109" s="5">
        <v>1.3584129999999999E-10</v>
      </c>
      <c r="AG109" s="5">
        <v>0.59289119999999995</v>
      </c>
      <c r="AH109" s="5">
        <v>4.0205175999999997E-3</v>
      </c>
      <c r="AI109" s="5">
        <v>0.25569484999999997</v>
      </c>
    </row>
    <row r="110" spans="2:35">
      <c r="B110" s="5">
        <v>102</v>
      </c>
      <c r="C110" s="5" t="s">
        <v>268</v>
      </c>
      <c r="D110" s="5" t="s">
        <v>61</v>
      </c>
      <c r="E110" s="5" t="s">
        <v>61</v>
      </c>
      <c r="F110" s="5" t="s">
        <v>61</v>
      </c>
      <c r="G110" s="5" t="s">
        <v>258</v>
      </c>
      <c r="H110" s="5" t="s">
        <v>174</v>
      </c>
      <c r="I110" s="5" t="s">
        <v>259</v>
      </c>
      <c r="J110" s="5" t="s">
        <v>144</v>
      </c>
      <c r="K110" s="5" t="s">
        <v>269</v>
      </c>
      <c r="L110" s="5" t="s">
        <v>260</v>
      </c>
      <c r="M110" s="5" t="s">
        <v>61</v>
      </c>
      <c r="O110" s="5">
        <v>5.2705241999999996E-3</v>
      </c>
      <c r="P110" s="5">
        <v>5.2655222999999996E-3</v>
      </c>
      <c r="Q110" s="5">
        <v>3.5339781000000001E-6</v>
      </c>
      <c r="R110" s="5">
        <v>1.4678947E-6</v>
      </c>
      <c r="S110" s="5">
        <v>2.1684936000000001E-9</v>
      </c>
      <c r="T110" s="5">
        <v>4.9990692E-5</v>
      </c>
      <c r="U110" s="5">
        <v>5.9023123000000001E-8</v>
      </c>
      <c r="V110" s="5">
        <v>1.7192547E-5</v>
      </c>
      <c r="W110" s="5">
        <v>1.8955972E-4</v>
      </c>
      <c r="X110" s="5">
        <v>5.5061349999999998E-5</v>
      </c>
      <c r="Y110" s="5">
        <v>3.8650617E-9</v>
      </c>
      <c r="Z110" s="5">
        <v>0.14721724</v>
      </c>
      <c r="AA110" s="5">
        <v>6.5991208000000003E-3</v>
      </c>
      <c r="AB110" s="5">
        <v>9.6986339E-10</v>
      </c>
      <c r="AC110" s="5">
        <v>6.0391959999999995E-4</v>
      </c>
      <c r="AD110" s="5">
        <v>9.5499347999999998E-2</v>
      </c>
      <c r="AE110" s="5">
        <v>2.2075751999999998E-12</v>
      </c>
      <c r="AF110" s="5">
        <v>6.7894332000000004E-11</v>
      </c>
      <c r="AG110" s="5">
        <v>0.30874380000000001</v>
      </c>
      <c r="AH110" s="5">
        <v>1.1656686999999999E-3</v>
      </c>
      <c r="AI110" s="5">
        <v>0.14801660999999999</v>
      </c>
    </row>
    <row r="111" spans="2:35">
      <c r="B111" s="5">
        <v>103</v>
      </c>
      <c r="C111" s="5" t="s">
        <v>270</v>
      </c>
      <c r="D111" s="5" t="s">
        <v>61</v>
      </c>
      <c r="E111" s="5" t="s">
        <v>61</v>
      </c>
      <c r="F111" s="5" t="s">
        <v>61</v>
      </c>
      <c r="G111" s="5" t="s">
        <v>258</v>
      </c>
      <c r="H111" s="5" t="s">
        <v>174</v>
      </c>
      <c r="I111" s="5" t="s">
        <v>259</v>
      </c>
      <c r="J111" s="5" t="s">
        <v>144</v>
      </c>
      <c r="K111" s="5" t="s">
        <v>131</v>
      </c>
      <c r="L111" s="5" t="s">
        <v>260</v>
      </c>
      <c r="M111" s="5" t="s">
        <v>61</v>
      </c>
      <c r="O111" s="5">
        <v>0.14963599999999999</v>
      </c>
      <c r="P111" s="5">
        <v>0.14958845000000001</v>
      </c>
      <c r="Q111" s="5">
        <v>4.2433416000000003E-5</v>
      </c>
      <c r="R111" s="5">
        <v>5.1145058999999997E-6</v>
      </c>
      <c r="S111" s="5">
        <v>3.3089719000000002E-9</v>
      </c>
      <c r="T111" s="5">
        <v>1.5983967000000001E-4</v>
      </c>
      <c r="U111" s="5">
        <v>1.7945300000000001E-7</v>
      </c>
      <c r="V111" s="5">
        <v>1.2814561999999999E-4</v>
      </c>
      <c r="W111" s="5">
        <v>3.4303330999999997E-4</v>
      </c>
      <c r="X111" s="5">
        <v>1.3495873E-4</v>
      </c>
      <c r="Y111" s="5">
        <v>1.1439944000000001E-8</v>
      </c>
      <c r="Z111" s="5">
        <v>0.25517740999999999</v>
      </c>
      <c r="AA111" s="5">
        <v>1.0779496E-2</v>
      </c>
      <c r="AB111" s="5">
        <v>1.7784619000000001E-9</v>
      </c>
      <c r="AC111" s="5">
        <v>1.0568871999999999E-3</v>
      </c>
      <c r="AD111" s="5">
        <v>0.33889914999999998</v>
      </c>
      <c r="AE111" s="5">
        <v>7.0824893999999997E-12</v>
      </c>
      <c r="AF111" s="5">
        <v>1.4339294999999999E-10</v>
      </c>
      <c r="AG111" s="5">
        <v>0.59481039999999996</v>
      </c>
      <c r="AH111" s="5">
        <v>4.7836896999999996E-3</v>
      </c>
      <c r="AI111" s="5">
        <v>0.26309088000000003</v>
      </c>
    </row>
    <row r="112" spans="2:35">
      <c r="B112" s="5">
        <v>104</v>
      </c>
      <c r="C112" s="5" t="s">
        <v>271</v>
      </c>
      <c r="D112" s="5" t="s">
        <v>61</v>
      </c>
      <c r="E112" s="5" t="s">
        <v>61</v>
      </c>
      <c r="F112" s="5" t="s">
        <v>61</v>
      </c>
      <c r="G112" s="5" t="s">
        <v>258</v>
      </c>
      <c r="H112" s="5" t="s">
        <v>174</v>
      </c>
      <c r="I112" s="5" t="s">
        <v>259</v>
      </c>
      <c r="J112" s="5" t="s">
        <v>144</v>
      </c>
      <c r="K112" s="5" t="s">
        <v>131</v>
      </c>
      <c r="L112" s="5" t="s">
        <v>260</v>
      </c>
      <c r="M112" s="5" t="s">
        <v>61</v>
      </c>
      <c r="O112" s="5">
        <v>2.0006821000000001</v>
      </c>
      <c r="P112" s="5">
        <v>1.5227355999999999E-2</v>
      </c>
      <c r="Q112" s="5">
        <v>1.9854426999999999</v>
      </c>
      <c r="R112" s="5">
        <v>1.2083653000000001E-5</v>
      </c>
      <c r="S112" s="5">
        <v>3.9256384999999996E-9</v>
      </c>
      <c r="T112" s="5">
        <v>2.1645888999999999E-4</v>
      </c>
      <c r="U112" s="5">
        <v>2.5705641999999998E-7</v>
      </c>
      <c r="V112" s="5">
        <v>1.6683037999999999E-3</v>
      </c>
      <c r="W112" s="5">
        <v>4.6447688999999998E-4</v>
      </c>
      <c r="X112" s="5">
        <v>6.7408569999999996E-4</v>
      </c>
      <c r="Y112" s="5">
        <v>1.8932492999999999E-8</v>
      </c>
      <c r="Z112" s="5">
        <v>0.37207512999999998</v>
      </c>
      <c r="AA112" s="5">
        <v>1.1865680999999999E-2</v>
      </c>
      <c r="AB112" s="5">
        <v>1.9154295000000001E-9</v>
      </c>
      <c r="AC112" s="5">
        <v>2.3756098000000002E-3</v>
      </c>
      <c r="AD112" s="5">
        <v>4.5672629000000002</v>
      </c>
      <c r="AE112" s="5">
        <v>1.6838175E-11</v>
      </c>
      <c r="AF112" s="5">
        <v>3.5704933E-9</v>
      </c>
      <c r="AG112" s="5">
        <v>0.62690382</v>
      </c>
      <c r="AH112" s="5">
        <v>1.7515521999999999E-2</v>
      </c>
      <c r="AI112" s="5">
        <v>0.38647365</v>
      </c>
    </row>
    <row r="113" spans="2:35">
      <c r="B113" s="5">
        <v>105</v>
      </c>
      <c r="C113" s="5" t="s">
        <v>272</v>
      </c>
      <c r="D113" s="5" t="s">
        <v>61</v>
      </c>
      <c r="E113" s="5" t="s">
        <v>61</v>
      </c>
      <c r="F113" s="5" t="s">
        <v>61</v>
      </c>
      <c r="G113" s="5" t="s">
        <v>258</v>
      </c>
      <c r="H113" s="5" t="s">
        <v>174</v>
      </c>
      <c r="I113" s="5" t="s">
        <v>259</v>
      </c>
      <c r="J113" s="5" t="s">
        <v>144</v>
      </c>
      <c r="K113" s="5" t="s">
        <v>269</v>
      </c>
      <c r="L113" s="5" t="s">
        <v>260</v>
      </c>
      <c r="M113" s="5" t="s">
        <v>61</v>
      </c>
      <c r="O113" s="5">
        <v>7.4665759E-6</v>
      </c>
      <c r="P113" s="5">
        <v>7.4594898999999997E-6</v>
      </c>
      <c r="Q113" s="5">
        <v>5.0064690000000001E-9</v>
      </c>
      <c r="R113" s="5">
        <v>2.0795175999999999E-9</v>
      </c>
      <c r="S113" s="5">
        <v>3.0720325E-12</v>
      </c>
      <c r="T113" s="5">
        <v>7.0820146999999999E-8</v>
      </c>
      <c r="U113" s="5">
        <v>8.3616091999999997E-11</v>
      </c>
      <c r="V113" s="5">
        <v>2.4356109000000002E-8</v>
      </c>
      <c r="W113" s="5">
        <v>2.6854294000000002E-7</v>
      </c>
      <c r="X113" s="5">
        <v>7.8003578999999996E-8</v>
      </c>
      <c r="Y113" s="5">
        <v>5.4755041000000002E-12</v>
      </c>
      <c r="Z113" s="5">
        <v>2.0855774999999999E-4</v>
      </c>
      <c r="AA113" s="5">
        <v>9.3487545999999998E-6</v>
      </c>
      <c r="AB113" s="5">
        <v>1.3739731E-12</v>
      </c>
      <c r="AC113" s="5">
        <v>8.5555277E-7</v>
      </c>
      <c r="AD113" s="5">
        <v>1.3529074000000001E-4</v>
      </c>
      <c r="AE113" s="5">
        <v>3.1273981999999998E-15</v>
      </c>
      <c r="AF113" s="5">
        <v>9.6183636999999995E-14</v>
      </c>
      <c r="AG113" s="5">
        <v>4.3738704999999998E-4</v>
      </c>
      <c r="AH113" s="5">
        <v>1.651364E-6</v>
      </c>
      <c r="AI113" s="5">
        <v>2.0969019999999999E-4</v>
      </c>
    </row>
    <row r="114" spans="2:35">
      <c r="B114" s="5">
        <v>106</v>
      </c>
      <c r="C114" s="5" t="s">
        <v>273</v>
      </c>
      <c r="D114" s="5" t="s">
        <v>61</v>
      </c>
      <c r="E114" s="5" t="s">
        <v>61</v>
      </c>
      <c r="F114" s="5" t="s">
        <v>61</v>
      </c>
      <c r="G114" s="5" t="s">
        <v>258</v>
      </c>
      <c r="H114" s="5" t="s">
        <v>174</v>
      </c>
      <c r="I114" s="5" t="s">
        <v>259</v>
      </c>
      <c r="J114" s="5" t="s">
        <v>144</v>
      </c>
      <c r="K114" s="5" t="s">
        <v>131</v>
      </c>
      <c r="L114" s="5" t="s">
        <v>260</v>
      </c>
      <c r="M114" s="5" t="s">
        <v>61</v>
      </c>
      <c r="O114" s="5">
        <v>5.2705241999999996E-3</v>
      </c>
      <c r="P114" s="5">
        <v>5.2655222999999996E-3</v>
      </c>
      <c r="Q114" s="5">
        <v>3.5339782000000001E-6</v>
      </c>
      <c r="R114" s="5">
        <v>1.4678947999999999E-6</v>
      </c>
      <c r="S114" s="5">
        <v>2.1684936000000001E-9</v>
      </c>
      <c r="T114" s="5">
        <v>4.9990692E-5</v>
      </c>
      <c r="U114" s="5">
        <v>5.9023123999999998E-8</v>
      </c>
      <c r="V114" s="5">
        <v>1.7192547E-5</v>
      </c>
      <c r="W114" s="5">
        <v>1.8955972E-4</v>
      </c>
      <c r="X114" s="5">
        <v>5.5061349999999998E-5</v>
      </c>
      <c r="Y114" s="5">
        <v>3.8650618E-9</v>
      </c>
      <c r="Z114" s="5">
        <v>0.14721724</v>
      </c>
      <c r="AA114" s="5">
        <v>6.5991208999999999E-3</v>
      </c>
      <c r="AB114" s="5">
        <v>9.6986340000000005E-10</v>
      </c>
      <c r="AC114" s="5">
        <v>6.0391961000000002E-4</v>
      </c>
      <c r="AD114" s="5">
        <v>9.5499348999999997E-2</v>
      </c>
      <c r="AE114" s="5">
        <v>2.2075751999999998E-12</v>
      </c>
      <c r="AF114" s="5">
        <v>6.7894332000000004E-11</v>
      </c>
      <c r="AG114" s="5">
        <v>0.30874380000000001</v>
      </c>
      <c r="AH114" s="5">
        <v>1.1656686999999999E-3</v>
      </c>
      <c r="AI114" s="5">
        <v>0.14801661999999999</v>
      </c>
    </row>
    <row r="115" spans="2:35">
      <c r="B115" s="5">
        <v>107</v>
      </c>
      <c r="C115" s="5" t="s">
        <v>274</v>
      </c>
      <c r="D115" s="5" t="s">
        <v>61</v>
      </c>
      <c r="E115" s="5" t="s">
        <v>61</v>
      </c>
      <c r="F115" s="5" t="s">
        <v>61</v>
      </c>
      <c r="G115" s="5" t="s">
        <v>258</v>
      </c>
      <c r="H115" s="5" t="s">
        <v>174</v>
      </c>
      <c r="I115" s="5" t="s">
        <v>259</v>
      </c>
      <c r="J115" s="5" t="s">
        <v>144</v>
      </c>
      <c r="K115" s="5" t="s">
        <v>131</v>
      </c>
      <c r="L115" s="5" t="s">
        <v>260</v>
      </c>
      <c r="M115" s="5" t="s">
        <v>61</v>
      </c>
      <c r="O115" s="5">
        <v>5.2705241999999996E-3</v>
      </c>
      <c r="P115" s="5">
        <v>5.2655222999999996E-3</v>
      </c>
      <c r="Q115" s="5">
        <v>3.5339781000000001E-6</v>
      </c>
      <c r="R115" s="5">
        <v>1.4678947E-6</v>
      </c>
      <c r="S115" s="5">
        <v>2.1684936000000001E-9</v>
      </c>
      <c r="T115" s="5">
        <v>4.9990692E-5</v>
      </c>
      <c r="U115" s="5">
        <v>5.9023123999999998E-8</v>
      </c>
      <c r="V115" s="5">
        <v>1.7192547E-5</v>
      </c>
      <c r="W115" s="5">
        <v>1.8955972E-4</v>
      </c>
      <c r="X115" s="5">
        <v>5.5061349999999998E-5</v>
      </c>
      <c r="Y115" s="5">
        <v>3.8650617E-9</v>
      </c>
      <c r="Z115" s="5">
        <v>0.14721724</v>
      </c>
      <c r="AA115" s="5">
        <v>6.5991208000000003E-3</v>
      </c>
      <c r="AB115" s="5">
        <v>9.6986340000000005E-10</v>
      </c>
      <c r="AC115" s="5">
        <v>6.0391961000000002E-4</v>
      </c>
      <c r="AD115" s="5">
        <v>9.5499347999999998E-2</v>
      </c>
      <c r="AE115" s="5">
        <v>2.2075751999999998E-12</v>
      </c>
      <c r="AF115" s="5">
        <v>6.7894332000000004E-11</v>
      </c>
      <c r="AG115" s="5">
        <v>0.30874380000000001</v>
      </c>
      <c r="AH115" s="5">
        <v>1.1656686999999999E-3</v>
      </c>
      <c r="AI115" s="5">
        <v>0.14801660999999999</v>
      </c>
    </row>
    <row r="116" spans="2:35">
      <c r="B116" s="5">
        <v>108</v>
      </c>
      <c r="C116" s="5" t="s">
        <v>275</v>
      </c>
      <c r="D116" s="5" t="s">
        <v>61</v>
      </c>
      <c r="E116" s="5" t="s">
        <v>61</v>
      </c>
      <c r="F116" s="5" t="s">
        <v>61</v>
      </c>
      <c r="G116" s="5" t="s">
        <v>258</v>
      </c>
      <c r="H116" s="5" t="s">
        <v>174</v>
      </c>
      <c r="I116" s="5" t="s">
        <v>259</v>
      </c>
      <c r="J116" s="5" t="s">
        <v>144</v>
      </c>
      <c r="K116" s="5" t="s">
        <v>131</v>
      </c>
      <c r="L116" s="5" t="s">
        <v>260</v>
      </c>
      <c r="M116" s="5" t="s">
        <v>61</v>
      </c>
      <c r="O116" s="5">
        <v>5.2705241999999996E-3</v>
      </c>
      <c r="P116" s="5">
        <v>5.2655222999999996E-3</v>
      </c>
      <c r="Q116" s="5">
        <v>3.5339781000000001E-6</v>
      </c>
      <c r="R116" s="5">
        <v>1.4678947E-6</v>
      </c>
      <c r="S116" s="5">
        <v>2.1684936000000001E-9</v>
      </c>
      <c r="T116" s="5">
        <v>4.9990692E-5</v>
      </c>
      <c r="U116" s="5">
        <v>5.9023123999999998E-8</v>
      </c>
      <c r="V116" s="5">
        <v>1.7192547E-5</v>
      </c>
      <c r="W116" s="5">
        <v>1.8955972E-4</v>
      </c>
      <c r="X116" s="5">
        <v>5.5061349999999998E-5</v>
      </c>
      <c r="Y116" s="5">
        <v>3.8650617E-9</v>
      </c>
      <c r="Z116" s="5">
        <v>0.14721724</v>
      </c>
      <c r="AA116" s="5">
        <v>6.5991208000000003E-3</v>
      </c>
      <c r="AB116" s="5">
        <v>9.6986340000000005E-10</v>
      </c>
      <c r="AC116" s="5">
        <v>6.0391961000000002E-4</v>
      </c>
      <c r="AD116" s="5">
        <v>9.5499347999999998E-2</v>
      </c>
      <c r="AE116" s="5">
        <v>2.2075751999999998E-12</v>
      </c>
      <c r="AF116" s="5">
        <v>6.7894332000000004E-11</v>
      </c>
      <c r="AG116" s="5">
        <v>0.30874380000000001</v>
      </c>
      <c r="AH116" s="5">
        <v>1.1656686999999999E-3</v>
      </c>
      <c r="AI116" s="5">
        <v>0.14801660999999999</v>
      </c>
    </row>
    <row r="117" spans="2:35">
      <c r="B117" s="5">
        <v>109</v>
      </c>
      <c r="C117" s="5" t="s">
        <v>276</v>
      </c>
      <c r="D117" s="5" t="s">
        <v>61</v>
      </c>
      <c r="E117" s="5" t="s">
        <v>61</v>
      </c>
      <c r="F117" s="5" t="s">
        <v>61</v>
      </c>
      <c r="G117" s="5" t="s">
        <v>258</v>
      </c>
      <c r="H117" s="5" t="s">
        <v>174</v>
      </c>
      <c r="I117" s="5" t="s">
        <v>259</v>
      </c>
      <c r="J117" s="5" t="s">
        <v>144</v>
      </c>
      <c r="K117" s="5" t="s">
        <v>131</v>
      </c>
      <c r="L117" s="5" t="s">
        <v>260</v>
      </c>
      <c r="M117" s="5" t="s">
        <v>61</v>
      </c>
      <c r="O117" s="5">
        <v>5.2705241999999996E-3</v>
      </c>
      <c r="P117" s="5">
        <v>5.2655222999999996E-3</v>
      </c>
      <c r="Q117" s="5">
        <v>3.5339781000000001E-6</v>
      </c>
      <c r="R117" s="5">
        <v>1.4678947999999999E-6</v>
      </c>
      <c r="S117" s="5">
        <v>2.1684936000000001E-9</v>
      </c>
      <c r="T117" s="5">
        <v>4.9990692E-5</v>
      </c>
      <c r="U117" s="5">
        <v>5.9023123999999998E-8</v>
      </c>
      <c r="V117" s="5">
        <v>1.7192547E-5</v>
      </c>
      <c r="W117" s="5">
        <v>1.8955972E-4</v>
      </c>
      <c r="X117" s="5">
        <v>5.5061349999999998E-5</v>
      </c>
      <c r="Y117" s="5">
        <v>3.8650617E-9</v>
      </c>
      <c r="Z117" s="5">
        <v>0.14721724</v>
      </c>
      <c r="AA117" s="5">
        <v>6.5991208000000003E-3</v>
      </c>
      <c r="AB117" s="5">
        <v>9.6986340000000005E-10</v>
      </c>
      <c r="AC117" s="5">
        <v>6.0391961000000002E-4</v>
      </c>
      <c r="AD117" s="5">
        <v>9.5499347999999998E-2</v>
      </c>
      <c r="AE117" s="5">
        <v>2.2075751999999998E-12</v>
      </c>
      <c r="AF117" s="5">
        <v>6.7894332000000004E-11</v>
      </c>
      <c r="AG117" s="5">
        <v>0.30874380000000001</v>
      </c>
      <c r="AH117" s="5">
        <v>1.1656686999999999E-3</v>
      </c>
      <c r="AI117" s="5">
        <v>0.14801660999999999</v>
      </c>
    </row>
    <row r="118" spans="2:35">
      <c r="B118" s="5">
        <v>110</v>
      </c>
      <c r="C118" s="5" t="s">
        <v>277</v>
      </c>
      <c r="D118" s="5" t="s">
        <v>61</v>
      </c>
      <c r="E118" s="5" t="s">
        <v>61</v>
      </c>
      <c r="F118" s="5" t="s">
        <v>61</v>
      </c>
      <c r="G118" s="5" t="s">
        <v>258</v>
      </c>
      <c r="H118" s="5" t="s">
        <v>174</v>
      </c>
      <c r="I118" s="5" t="s">
        <v>259</v>
      </c>
      <c r="J118" s="5" t="s">
        <v>144</v>
      </c>
      <c r="K118" s="5" t="s">
        <v>131</v>
      </c>
      <c r="L118" s="5" t="s">
        <v>260</v>
      </c>
      <c r="M118" s="5" t="s">
        <v>61</v>
      </c>
      <c r="O118" s="5">
        <v>1.5567772</v>
      </c>
      <c r="P118" s="5">
        <v>1.6221306000000001E-2</v>
      </c>
      <c r="Q118" s="5">
        <v>1.5405426</v>
      </c>
      <c r="R118" s="5">
        <v>1.3268252E-5</v>
      </c>
      <c r="S118" s="5">
        <v>4.0420738000000003E-9</v>
      </c>
      <c r="T118" s="5">
        <v>1.8914638999999999E-4</v>
      </c>
      <c r="U118" s="5">
        <v>8.8075579000000003E-7</v>
      </c>
      <c r="V118" s="5">
        <v>2.0168640000000002E-3</v>
      </c>
      <c r="W118" s="5">
        <v>4.9226192000000003E-4</v>
      </c>
      <c r="X118" s="5">
        <v>5.5524568999999995E-4</v>
      </c>
      <c r="Y118" s="5">
        <v>2.0326647000000001E-8</v>
      </c>
      <c r="Z118" s="5">
        <v>0.39275754000000002</v>
      </c>
      <c r="AA118" s="5">
        <v>1.2062542000000001E-2</v>
      </c>
      <c r="AB118" s="5">
        <v>1.9096431000000002E-9</v>
      </c>
      <c r="AC118" s="5">
        <v>2.5962767E-3</v>
      </c>
      <c r="AD118" s="5">
        <v>7.9066961999999998</v>
      </c>
      <c r="AE118" s="5">
        <v>1.6684142000000001E-11</v>
      </c>
      <c r="AF118" s="5">
        <v>2.6630417000000001E-9</v>
      </c>
      <c r="AG118" s="5">
        <v>0.63330692</v>
      </c>
      <c r="AH118" s="5">
        <v>1.9705526000000001E-2</v>
      </c>
      <c r="AI118" s="5">
        <v>0.40852823999999999</v>
      </c>
    </row>
    <row r="119" spans="2:35">
      <c r="B119" s="5">
        <v>111</v>
      </c>
      <c r="C119" s="5" t="s">
        <v>278</v>
      </c>
      <c r="D119" s="5" t="s">
        <v>61</v>
      </c>
      <c r="E119" s="5" t="s">
        <v>61</v>
      </c>
      <c r="F119" s="5" t="s">
        <v>61</v>
      </c>
      <c r="G119" s="5" t="s">
        <v>258</v>
      </c>
      <c r="H119" s="5" t="s">
        <v>174</v>
      </c>
      <c r="I119" s="5" t="s">
        <v>259</v>
      </c>
      <c r="J119" s="5" t="s">
        <v>144</v>
      </c>
      <c r="K119" s="5" t="s">
        <v>131</v>
      </c>
      <c r="L119" s="5" t="s">
        <v>260</v>
      </c>
      <c r="M119" s="5" t="s">
        <v>61</v>
      </c>
      <c r="O119" s="5">
        <v>0.14814984</v>
      </c>
      <c r="P119" s="5">
        <v>0.14810297</v>
      </c>
      <c r="Q119" s="5">
        <v>4.2008363999999997E-5</v>
      </c>
      <c r="R119" s="5">
        <v>4.8611765E-6</v>
      </c>
      <c r="S119" s="5">
        <v>3.2866758E-9</v>
      </c>
      <c r="T119" s="5">
        <v>9.1059954000000007E-5</v>
      </c>
      <c r="U119" s="5">
        <v>1.7582072000000001E-7</v>
      </c>
      <c r="V119" s="5">
        <v>5.5828280000000001E-5</v>
      </c>
      <c r="W119" s="5">
        <v>3.377287E-4</v>
      </c>
      <c r="X119" s="5">
        <v>1.2946662999999999E-4</v>
      </c>
      <c r="Y119" s="5">
        <v>1.1160863000000001E-8</v>
      </c>
      <c r="Z119" s="5">
        <v>0.25093717999999998</v>
      </c>
      <c r="AA119" s="5">
        <v>1.0738845E-2</v>
      </c>
      <c r="AB119" s="5">
        <v>1.7235775E-9</v>
      </c>
      <c r="AC119" s="5">
        <v>1.0088600000000001E-3</v>
      </c>
      <c r="AD119" s="5">
        <v>0.24821950000000001</v>
      </c>
      <c r="AE119" s="5">
        <v>6.8304449999999998E-12</v>
      </c>
      <c r="AF119" s="5">
        <v>1.7121119999999999E-10</v>
      </c>
      <c r="AG119" s="5">
        <v>0.59369468000000003</v>
      </c>
      <c r="AH119" s="5">
        <v>4.3266946000000001E-3</v>
      </c>
      <c r="AI119" s="5">
        <v>0.25861700999999998</v>
      </c>
    </row>
    <row r="120" spans="2:35">
      <c r="B120" s="5">
        <v>112</v>
      </c>
      <c r="C120" s="5" t="s">
        <v>279</v>
      </c>
      <c r="D120" s="5" t="s">
        <v>61</v>
      </c>
      <c r="E120" s="5" t="s">
        <v>61</v>
      </c>
      <c r="F120" s="5" t="s">
        <v>61</v>
      </c>
      <c r="G120" s="5" t="s">
        <v>258</v>
      </c>
      <c r="H120" s="5" t="s">
        <v>174</v>
      </c>
      <c r="I120" s="5" t="s">
        <v>259</v>
      </c>
      <c r="J120" s="5" t="s">
        <v>144</v>
      </c>
      <c r="K120" s="5" t="s">
        <v>131</v>
      </c>
      <c r="L120" s="5" t="s">
        <v>260</v>
      </c>
      <c r="M120" s="5" t="s">
        <v>61</v>
      </c>
      <c r="O120" s="5">
        <v>0.10358832</v>
      </c>
      <c r="P120" s="5">
        <v>0.10354057999999999</v>
      </c>
      <c r="Q120" s="5">
        <v>4.2555680999999998E-5</v>
      </c>
      <c r="R120" s="5">
        <v>5.1832627999999997E-6</v>
      </c>
      <c r="S120" s="5">
        <v>3.3150734000000001E-9</v>
      </c>
      <c r="T120" s="5">
        <v>9.2120862000000004E-5</v>
      </c>
      <c r="U120" s="5">
        <v>1.7945399999999999E-7</v>
      </c>
      <c r="V120" s="5">
        <v>1.5678263000000001E-4</v>
      </c>
      <c r="W120" s="5">
        <v>3.450134E-4</v>
      </c>
      <c r="X120" s="5">
        <v>1.2036115000000001E-4</v>
      </c>
      <c r="Y120" s="5">
        <v>1.1518705000000001E-8</v>
      </c>
      <c r="Z120" s="5">
        <v>0.25633757000000001</v>
      </c>
      <c r="AA120" s="5">
        <v>1.0791182E-2</v>
      </c>
      <c r="AB120" s="5">
        <v>1.7278568000000001E-9</v>
      </c>
      <c r="AC120" s="5">
        <v>1.0699446E-3</v>
      </c>
      <c r="AD120" s="5">
        <v>0.39741008999999999</v>
      </c>
      <c r="AE120" s="5">
        <v>6.8025533999999999E-12</v>
      </c>
      <c r="AF120" s="5">
        <v>1.5887851E-10</v>
      </c>
      <c r="AG120" s="5">
        <v>0.59509928999999995</v>
      </c>
      <c r="AH120" s="5">
        <v>4.9054257000000004E-3</v>
      </c>
      <c r="AI120" s="5">
        <v>0.26431655999999998</v>
      </c>
    </row>
    <row r="121" spans="2:35">
      <c r="B121" s="5">
        <v>113</v>
      </c>
      <c r="C121" s="5" t="s">
        <v>280</v>
      </c>
      <c r="D121" s="5" t="s">
        <v>61</v>
      </c>
      <c r="E121" s="5" t="s">
        <v>61</v>
      </c>
      <c r="F121" s="5" t="s">
        <v>61</v>
      </c>
      <c r="G121" s="5" t="s">
        <v>258</v>
      </c>
      <c r="H121" s="5" t="s">
        <v>174</v>
      </c>
      <c r="I121" s="5" t="s">
        <v>259</v>
      </c>
      <c r="J121" s="5" t="s">
        <v>144</v>
      </c>
      <c r="K121" s="5" t="s">
        <v>269</v>
      </c>
      <c r="L121" s="5" t="s">
        <v>260</v>
      </c>
      <c r="M121" s="5" t="s">
        <v>61</v>
      </c>
      <c r="O121" s="5">
        <v>5.2705241999999996E-3</v>
      </c>
      <c r="P121" s="5">
        <v>5.2655222999999996E-3</v>
      </c>
      <c r="Q121" s="5">
        <v>3.5339782000000001E-6</v>
      </c>
      <c r="R121" s="5">
        <v>1.4678947999999999E-6</v>
      </c>
      <c r="S121" s="5">
        <v>2.1684936000000001E-9</v>
      </c>
      <c r="T121" s="5">
        <v>4.9990692E-5</v>
      </c>
      <c r="U121" s="5">
        <v>5.9023123999999998E-8</v>
      </c>
      <c r="V121" s="5">
        <v>1.7192547E-5</v>
      </c>
      <c r="W121" s="5">
        <v>1.8955972E-4</v>
      </c>
      <c r="X121" s="5">
        <v>5.5061349999999998E-5</v>
      </c>
      <c r="Y121" s="5">
        <v>3.8650617E-9</v>
      </c>
      <c r="Z121" s="5">
        <v>0.14721724</v>
      </c>
      <c r="AA121" s="5">
        <v>6.5991208000000003E-3</v>
      </c>
      <c r="AB121" s="5">
        <v>9.6986340000000005E-10</v>
      </c>
      <c r="AC121" s="5">
        <v>6.0391961000000002E-4</v>
      </c>
      <c r="AD121" s="5">
        <v>9.5499348999999997E-2</v>
      </c>
      <c r="AE121" s="5">
        <v>2.2075751999999998E-12</v>
      </c>
      <c r="AF121" s="5">
        <v>6.7894332000000004E-11</v>
      </c>
      <c r="AG121" s="5">
        <v>0.30874380000000001</v>
      </c>
      <c r="AH121" s="5">
        <v>1.1656686999999999E-3</v>
      </c>
      <c r="AI121" s="5">
        <v>0.14801661999999999</v>
      </c>
    </row>
    <row r="122" spans="2:35">
      <c r="B122" s="5">
        <v>114</v>
      </c>
      <c r="C122" s="5" t="s">
        <v>281</v>
      </c>
      <c r="D122" s="5" t="s">
        <v>61</v>
      </c>
      <c r="E122" s="5" t="s">
        <v>61</v>
      </c>
      <c r="F122" s="5" t="s">
        <v>61</v>
      </c>
      <c r="G122" s="5" t="s">
        <v>258</v>
      </c>
      <c r="H122" s="5" t="s">
        <v>174</v>
      </c>
      <c r="I122" s="5" t="s">
        <v>259</v>
      </c>
      <c r="J122" s="5" t="s">
        <v>144</v>
      </c>
      <c r="K122" s="5" t="s">
        <v>131</v>
      </c>
      <c r="L122" s="5" t="s">
        <v>260</v>
      </c>
      <c r="M122" s="5" t="s">
        <v>61</v>
      </c>
      <c r="O122" s="5">
        <v>5.2705241999999996E-3</v>
      </c>
      <c r="P122" s="5">
        <v>5.2655222999999996E-3</v>
      </c>
      <c r="Q122" s="5">
        <v>3.5339782000000001E-6</v>
      </c>
      <c r="R122" s="5">
        <v>1.4678947999999999E-6</v>
      </c>
      <c r="S122" s="5">
        <v>2.1684936000000001E-9</v>
      </c>
      <c r="T122" s="5">
        <v>4.9990692E-5</v>
      </c>
      <c r="U122" s="5">
        <v>5.9023123999999998E-8</v>
      </c>
      <c r="V122" s="5">
        <v>1.7192547E-5</v>
      </c>
      <c r="W122" s="5">
        <v>1.8955972E-4</v>
      </c>
      <c r="X122" s="5">
        <v>5.5061349999999998E-5</v>
      </c>
      <c r="Y122" s="5">
        <v>3.8650617E-9</v>
      </c>
      <c r="Z122" s="5">
        <v>0.14721724</v>
      </c>
      <c r="AA122" s="5">
        <v>6.5991208000000003E-3</v>
      </c>
      <c r="AB122" s="5">
        <v>9.6986340000000005E-10</v>
      </c>
      <c r="AC122" s="5">
        <v>6.0391961000000002E-4</v>
      </c>
      <c r="AD122" s="5">
        <v>9.5499347999999998E-2</v>
      </c>
      <c r="AE122" s="5">
        <v>2.2075751999999998E-12</v>
      </c>
      <c r="AF122" s="5">
        <v>6.7894332000000004E-11</v>
      </c>
      <c r="AG122" s="5">
        <v>0.30874380000000001</v>
      </c>
      <c r="AH122" s="5">
        <v>1.1656686999999999E-3</v>
      </c>
      <c r="AI122" s="5">
        <v>0.14801660999999999</v>
      </c>
    </row>
    <row r="123" spans="2:35">
      <c r="B123" s="5">
        <v>115</v>
      </c>
      <c r="C123" s="5" t="s">
        <v>282</v>
      </c>
      <c r="D123" s="5" t="s">
        <v>61</v>
      </c>
      <c r="E123" s="5" t="s">
        <v>61</v>
      </c>
      <c r="F123" s="5" t="s">
        <v>61</v>
      </c>
      <c r="G123" s="5" t="s">
        <v>258</v>
      </c>
      <c r="H123" s="5" t="s">
        <v>174</v>
      </c>
      <c r="I123" s="5" t="s">
        <v>259</v>
      </c>
      <c r="J123" s="5" t="s">
        <v>144</v>
      </c>
      <c r="K123" s="5" t="s">
        <v>131</v>
      </c>
      <c r="L123" s="5" t="s">
        <v>260</v>
      </c>
      <c r="M123" s="5" t="s">
        <v>61</v>
      </c>
      <c r="O123" s="5">
        <v>0.12644311999999999</v>
      </c>
      <c r="P123" s="5">
        <v>0.12639634</v>
      </c>
      <c r="Q123" s="5">
        <v>4.1957430000000001E-5</v>
      </c>
      <c r="R123" s="5">
        <v>4.8314307E-6</v>
      </c>
      <c r="S123" s="5">
        <v>3.2840309000000002E-9</v>
      </c>
      <c r="T123" s="5">
        <v>9.0860690000000002E-5</v>
      </c>
      <c r="U123" s="5">
        <v>1.7548559000000001E-7</v>
      </c>
      <c r="V123" s="5">
        <v>5.1828503999999998E-5</v>
      </c>
      <c r="W123" s="5">
        <v>3.3735937000000001E-4</v>
      </c>
      <c r="X123" s="5">
        <v>1.2431603000000001E-4</v>
      </c>
      <c r="Y123" s="5">
        <v>1.1129806E-8</v>
      </c>
      <c r="Z123" s="5">
        <v>0.25043745000000001</v>
      </c>
      <c r="AA123" s="5">
        <v>1.0734377999999999E-2</v>
      </c>
      <c r="AB123" s="5">
        <v>1.7229562E-9</v>
      </c>
      <c r="AC123" s="5">
        <v>1.0032441E-3</v>
      </c>
      <c r="AD123" s="5">
        <v>0.23784858</v>
      </c>
      <c r="AE123" s="5">
        <v>6.7791721000000001E-12</v>
      </c>
      <c r="AF123" s="5">
        <v>1.6566577000000001E-10</v>
      </c>
      <c r="AG123" s="5">
        <v>0.59355100000000005</v>
      </c>
      <c r="AH123" s="5">
        <v>4.2715716000000003E-3</v>
      </c>
      <c r="AI123" s="5">
        <v>0.25808943000000001</v>
      </c>
    </row>
    <row r="124" spans="2:35">
      <c r="B124" s="5">
        <v>116</v>
      </c>
      <c r="C124" s="5" t="s">
        <v>283</v>
      </c>
      <c r="D124" s="5" t="s">
        <v>61</v>
      </c>
      <c r="E124" s="5" t="s">
        <v>61</v>
      </c>
      <c r="F124" s="5" t="s">
        <v>61</v>
      </c>
      <c r="G124" s="5" t="s">
        <v>258</v>
      </c>
      <c r="H124" s="5" t="s">
        <v>174</v>
      </c>
      <c r="I124" s="5" t="s">
        <v>259</v>
      </c>
      <c r="J124" s="5" t="s">
        <v>144</v>
      </c>
      <c r="K124" s="5" t="s">
        <v>131</v>
      </c>
      <c r="L124" s="5" t="s">
        <v>260</v>
      </c>
      <c r="M124" s="5" t="s">
        <v>61</v>
      </c>
      <c r="O124" s="5">
        <v>0.15557151999999999</v>
      </c>
      <c r="P124" s="5">
        <v>0.15552452</v>
      </c>
      <c r="Q124" s="5">
        <v>4.2089623000000001E-5</v>
      </c>
      <c r="R124" s="5">
        <v>4.9102849000000001E-6</v>
      </c>
      <c r="S124" s="5">
        <v>3.2909955000000001E-9</v>
      </c>
      <c r="T124" s="5">
        <v>9.1693428999999998E-5</v>
      </c>
      <c r="U124" s="5">
        <v>1.7636724999999999E-7</v>
      </c>
      <c r="V124" s="5">
        <v>6.8433461000000001E-5</v>
      </c>
      <c r="W124" s="5">
        <v>3.3867306999999999E-4</v>
      </c>
      <c r="X124" s="5">
        <v>1.3139523E-4</v>
      </c>
      <c r="Y124" s="5">
        <v>1.1214608999999999E-8</v>
      </c>
      <c r="Z124" s="5">
        <v>0.25175742000000001</v>
      </c>
      <c r="AA124" s="5">
        <v>1.0746619000000001E-2</v>
      </c>
      <c r="AB124" s="5">
        <v>1.7246574999999999E-9</v>
      </c>
      <c r="AC124" s="5">
        <v>1.0181635000000001E-3</v>
      </c>
      <c r="AD124" s="5">
        <v>0.31976398</v>
      </c>
      <c r="AE124" s="5">
        <v>7.2984602999999998E-12</v>
      </c>
      <c r="AF124" s="5">
        <v>1.9562942999999999E-10</v>
      </c>
      <c r="AG124" s="5">
        <v>0.59391351000000003</v>
      </c>
      <c r="AH124" s="5">
        <v>4.4156363999999998E-3</v>
      </c>
      <c r="AI124" s="5">
        <v>0.25948222999999998</v>
      </c>
    </row>
    <row r="125" spans="2:35">
      <c r="B125" s="5">
        <v>117</v>
      </c>
      <c r="C125" s="5" t="s">
        <v>284</v>
      </c>
      <c r="D125" s="5" t="s">
        <v>61</v>
      </c>
      <c r="E125" s="5" t="s">
        <v>61</v>
      </c>
      <c r="F125" s="5" t="s">
        <v>61</v>
      </c>
      <c r="G125" s="5" t="s">
        <v>258</v>
      </c>
      <c r="H125" s="5" t="s">
        <v>174</v>
      </c>
      <c r="I125" s="5" t="s">
        <v>259</v>
      </c>
      <c r="J125" s="5" t="s">
        <v>144</v>
      </c>
      <c r="K125" s="5" t="s">
        <v>131</v>
      </c>
      <c r="L125" s="5" t="s">
        <v>260</v>
      </c>
      <c r="M125" s="5" t="s">
        <v>61</v>
      </c>
      <c r="O125" s="5">
        <v>0.12051007</v>
      </c>
      <c r="P125" s="5">
        <v>0.12045214</v>
      </c>
      <c r="Q125" s="5">
        <v>4.8984662999999998E-5</v>
      </c>
      <c r="R125" s="5">
        <v>8.9476233999999999E-6</v>
      </c>
      <c r="S125" s="5">
        <v>3.6477810999999999E-9</v>
      </c>
      <c r="T125" s="5">
        <v>1.0901097E-4</v>
      </c>
      <c r="U125" s="5">
        <v>2.220092E-7</v>
      </c>
      <c r="V125" s="5">
        <v>1.2228582999999999E-3</v>
      </c>
      <c r="W125" s="5">
        <v>4.2379061000000001E-4</v>
      </c>
      <c r="X125" s="5">
        <v>1.3861426E-4</v>
      </c>
      <c r="Y125" s="5">
        <v>1.5658511000000001E-8</v>
      </c>
      <c r="Z125" s="5">
        <v>0.31952957999999998</v>
      </c>
      <c r="AA125" s="5">
        <v>1.1395735000000001E-2</v>
      </c>
      <c r="AB125" s="5">
        <v>1.7846582E-9</v>
      </c>
      <c r="AC125" s="5">
        <v>1.7831866E-3</v>
      </c>
      <c r="AD125" s="5">
        <v>2.2645499999999998</v>
      </c>
      <c r="AE125" s="5">
        <v>8.1665641999999999E-12</v>
      </c>
      <c r="AF125" s="5">
        <v>2.7515350000000001E-10</v>
      </c>
      <c r="AG125" s="5">
        <v>0.61184835000000004</v>
      </c>
      <c r="AH125" s="5">
        <v>1.1707498E-2</v>
      </c>
      <c r="AI125" s="5">
        <v>0.33101940000000002</v>
      </c>
    </row>
    <row r="126" spans="2:35">
      <c r="B126" s="5">
        <v>118</v>
      </c>
      <c r="C126" s="5" t="s">
        <v>285</v>
      </c>
      <c r="D126" s="5" t="s">
        <v>61</v>
      </c>
      <c r="E126" s="5" t="s">
        <v>61</v>
      </c>
      <c r="F126" s="5" t="s">
        <v>61</v>
      </c>
      <c r="G126" s="5" t="s">
        <v>258</v>
      </c>
      <c r="H126" s="5" t="s">
        <v>174</v>
      </c>
      <c r="I126" s="5" t="s">
        <v>259</v>
      </c>
      <c r="J126" s="5" t="s">
        <v>144</v>
      </c>
      <c r="K126" s="5" t="s">
        <v>131</v>
      </c>
      <c r="L126" s="5" t="s">
        <v>260</v>
      </c>
      <c r="M126" s="5" t="s">
        <v>61</v>
      </c>
      <c r="O126" s="5">
        <v>8.4152745000000001E-2</v>
      </c>
      <c r="P126" s="5">
        <v>8.4106043000000005E-2</v>
      </c>
      <c r="Q126" s="5">
        <v>4.1903280000000001E-5</v>
      </c>
      <c r="R126" s="5">
        <v>4.7992173000000002E-6</v>
      </c>
      <c r="S126" s="5">
        <v>3.2811557000000001E-9</v>
      </c>
      <c r="T126" s="5">
        <v>9.1997592999999996E-5</v>
      </c>
      <c r="U126" s="5">
        <v>1.7512466000000001E-7</v>
      </c>
      <c r="V126" s="5">
        <v>5.1114040999999998E-5</v>
      </c>
      <c r="W126" s="5">
        <v>3.3715635999999999E-4</v>
      </c>
      <c r="X126" s="5">
        <v>1.1450837999999999E-4</v>
      </c>
      <c r="Y126" s="5">
        <v>1.1097295E-8</v>
      </c>
      <c r="Z126" s="5">
        <v>0.24989536000000001</v>
      </c>
      <c r="AA126" s="5">
        <v>1.0729739E-2</v>
      </c>
      <c r="AB126" s="5">
        <v>1.7231874999999999E-9</v>
      </c>
      <c r="AC126" s="5">
        <v>9.9718484000000003E-4</v>
      </c>
      <c r="AD126" s="5">
        <v>3.8468619999999998</v>
      </c>
      <c r="AE126" s="5">
        <v>7.2785246999999995E-12</v>
      </c>
      <c r="AF126" s="5">
        <v>7.6502525000000003E-10</v>
      </c>
      <c r="AG126" s="5">
        <v>0.59338639999999998</v>
      </c>
      <c r="AH126" s="5">
        <v>4.2107237000000002E-3</v>
      </c>
      <c r="AI126" s="5">
        <v>0.25751722999999999</v>
      </c>
    </row>
    <row r="127" spans="2:35">
      <c r="B127" s="5">
        <v>119</v>
      </c>
      <c r="C127" s="5" t="s">
        <v>286</v>
      </c>
      <c r="D127" s="5" t="s">
        <v>61</v>
      </c>
      <c r="E127" s="5" t="s">
        <v>61</v>
      </c>
      <c r="F127" s="5" t="s">
        <v>61</v>
      </c>
      <c r="G127" s="5" t="s">
        <v>258</v>
      </c>
      <c r="H127" s="5" t="s">
        <v>174</v>
      </c>
      <c r="I127" s="5" t="s">
        <v>259</v>
      </c>
      <c r="J127" s="5" t="s">
        <v>144</v>
      </c>
      <c r="K127" s="5" t="s">
        <v>269</v>
      </c>
      <c r="L127" s="5" t="s">
        <v>260</v>
      </c>
      <c r="M127" s="5" t="s">
        <v>61</v>
      </c>
      <c r="O127" s="5">
        <v>5.2705241999999996E-3</v>
      </c>
      <c r="P127" s="5">
        <v>5.2655222999999996E-3</v>
      </c>
      <c r="Q127" s="5">
        <v>3.5339782000000001E-6</v>
      </c>
      <c r="R127" s="5">
        <v>1.4678947999999999E-6</v>
      </c>
      <c r="S127" s="5">
        <v>2.1684936000000001E-9</v>
      </c>
      <c r="T127" s="5">
        <v>4.9990692E-5</v>
      </c>
      <c r="U127" s="5">
        <v>5.9023123999999998E-8</v>
      </c>
      <c r="V127" s="5">
        <v>1.7192547E-5</v>
      </c>
      <c r="W127" s="5">
        <v>1.8955972E-4</v>
      </c>
      <c r="X127" s="5">
        <v>5.5061349999999998E-5</v>
      </c>
      <c r="Y127" s="5">
        <v>3.8650617E-9</v>
      </c>
      <c r="Z127" s="5">
        <v>0.14721724</v>
      </c>
      <c r="AA127" s="5">
        <v>6.5991208000000003E-3</v>
      </c>
      <c r="AB127" s="5">
        <v>9.6986340000000005E-10</v>
      </c>
      <c r="AC127" s="5">
        <v>6.0391961000000002E-4</v>
      </c>
      <c r="AD127" s="5">
        <v>9.5499348999999997E-2</v>
      </c>
      <c r="AE127" s="5">
        <v>2.2075751999999998E-12</v>
      </c>
      <c r="AF127" s="5">
        <v>6.7894332000000004E-11</v>
      </c>
      <c r="AG127" s="5">
        <v>0.30874380000000001</v>
      </c>
      <c r="AH127" s="5">
        <v>1.1656686999999999E-3</v>
      </c>
      <c r="AI127" s="5">
        <v>0.14801661999999999</v>
      </c>
    </row>
    <row r="128" spans="2:35">
      <c r="B128" s="5">
        <v>120</v>
      </c>
      <c r="C128" s="5" t="s">
        <v>287</v>
      </c>
      <c r="D128" s="5" t="s">
        <v>61</v>
      </c>
      <c r="E128" s="5" t="s">
        <v>61</v>
      </c>
      <c r="F128" s="5" t="s">
        <v>61</v>
      </c>
      <c r="G128" s="5" t="s">
        <v>258</v>
      </c>
      <c r="H128" s="5" t="s">
        <v>174</v>
      </c>
      <c r="I128" s="5" t="s">
        <v>259</v>
      </c>
      <c r="J128" s="5" t="s">
        <v>144</v>
      </c>
      <c r="K128" s="5" t="s">
        <v>131</v>
      </c>
      <c r="L128" s="5" t="s">
        <v>260</v>
      </c>
      <c r="M128" s="5" t="s">
        <v>61</v>
      </c>
      <c r="O128" s="5">
        <v>9.560776E-2</v>
      </c>
      <c r="P128" s="5">
        <v>1.0630348E-2</v>
      </c>
      <c r="Q128" s="5">
        <v>8.4972565E-2</v>
      </c>
      <c r="R128" s="5">
        <v>4.8465582000000003E-6</v>
      </c>
      <c r="S128" s="5">
        <v>3.2854595000000002E-9</v>
      </c>
      <c r="T128" s="5">
        <v>9.0668863000000001E-5</v>
      </c>
      <c r="U128" s="5">
        <v>2.0821378000000001E-7</v>
      </c>
      <c r="V128" s="5">
        <v>5.939185E-5</v>
      </c>
      <c r="W128" s="5">
        <v>3.3785065E-4</v>
      </c>
      <c r="X128" s="5">
        <v>1.2078357E-4</v>
      </c>
      <c r="Y128" s="5">
        <v>1.1156262E-8</v>
      </c>
      <c r="Z128" s="5">
        <v>0.25067715000000002</v>
      </c>
      <c r="AA128" s="5">
        <v>1.0737309E-2</v>
      </c>
      <c r="AB128" s="5">
        <v>1.7228914000000001E-9</v>
      </c>
      <c r="AC128" s="5">
        <v>1.0060033E-3</v>
      </c>
      <c r="AD128" s="5">
        <v>0.2333567</v>
      </c>
      <c r="AE128" s="5">
        <v>6.7490526000000001E-12</v>
      </c>
      <c r="AF128" s="5">
        <v>2.6693923999999999E-10</v>
      </c>
      <c r="AG128" s="5">
        <v>0.59360411000000002</v>
      </c>
      <c r="AH128" s="5">
        <v>4.2968449999999997E-3</v>
      </c>
      <c r="AI128" s="5">
        <v>0.25834310999999999</v>
      </c>
    </row>
    <row r="129" spans="2:35">
      <c r="B129" s="5">
        <v>121</v>
      </c>
      <c r="C129" s="5" t="s">
        <v>288</v>
      </c>
      <c r="D129" s="5" t="s">
        <v>61</v>
      </c>
      <c r="E129" s="5" t="s">
        <v>61</v>
      </c>
      <c r="F129" s="5" t="s">
        <v>61</v>
      </c>
      <c r="G129" s="5" t="s">
        <v>258</v>
      </c>
      <c r="H129" s="5" t="s">
        <v>174</v>
      </c>
      <c r="I129" s="5" t="s">
        <v>289</v>
      </c>
      <c r="J129" s="5" t="s">
        <v>144</v>
      </c>
      <c r="K129" s="5" t="s">
        <v>190</v>
      </c>
      <c r="L129" s="5" t="s">
        <v>290</v>
      </c>
      <c r="M129" s="5" t="s">
        <v>61</v>
      </c>
      <c r="O129" s="5">
        <v>0</v>
      </c>
      <c r="P129" s="5">
        <v>0</v>
      </c>
      <c r="Q129" s="5">
        <v>0</v>
      </c>
      <c r="R129" s="5">
        <v>0</v>
      </c>
      <c r="S129" s="5">
        <v>0</v>
      </c>
      <c r="T129" s="5">
        <v>0</v>
      </c>
      <c r="U129" s="5">
        <v>0</v>
      </c>
      <c r="V129" s="5">
        <v>0</v>
      </c>
      <c r="W129" s="5">
        <v>0</v>
      </c>
      <c r="X129" s="5">
        <v>0</v>
      </c>
      <c r="Y129" s="5">
        <v>0</v>
      </c>
      <c r="Z129" s="5">
        <v>0</v>
      </c>
      <c r="AA129" s="5">
        <v>0</v>
      </c>
      <c r="AB129" s="5">
        <v>0</v>
      </c>
      <c r="AC129" s="5">
        <v>0</v>
      </c>
      <c r="AD129" s="5">
        <v>0</v>
      </c>
      <c r="AE129" s="5">
        <v>0</v>
      </c>
      <c r="AF129" s="5">
        <v>0</v>
      </c>
      <c r="AG129" s="5">
        <v>0</v>
      </c>
      <c r="AH129" s="5">
        <v>0</v>
      </c>
      <c r="AI129" s="5">
        <v>0</v>
      </c>
    </row>
    <row r="130" spans="2:35">
      <c r="B130" s="5">
        <v>122</v>
      </c>
      <c r="C130" s="5" t="s">
        <v>291</v>
      </c>
      <c r="D130" s="5" t="s">
        <v>61</v>
      </c>
      <c r="E130" s="5" t="s">
        <v>61</v>
      </c>
      <c r="F130" s="5" t="s">
        <v>61</v>
      </c>
      <c r="G130" s="5" t="s">
        <v>258</v>
      </c>
      <c r="H130" s="5" t="s">
        <v>174</v>
      </c>
      <c r="I130" s="5" t="s">
        <v>289</v>
      </c>
      <c r="J130" s="5" t="s">
        <v>144</v>
      </c>
      <c r="K130" s="5" t="s">
        <v>131</v>
      </c>
      <c r="L130" s="5" t="s">
        <v>290</v>
      </c>
      <c r="M130" s="5" t="s">
        <v>61</v>
      </c>
      <c r="O130" s="5">
        <v>2.5988292</v>
      </c>
      <c r="P130" s="5">
        <v>2.5883270999999999</v>
      </c>
      <c r="Q130" s="5">
        <v>1.0011104E-2</v>
      </c>
      <c r="R130" s="5">
        <v>4.9094334000000003E-4</v>
      </c>
      <c r="S130" s="5">
        <v>1.9462756999999999E-7</v>
      </c>
      <c r="T130" s="5">
        <v>6.2074714999999997E-3</v>
      </c>
      <c r="U130" s="5">
        <v>7.6258973999999998E-5</v>
      </c>
      <c r="V130" s="5">
        <v>8.1921234999999995E-4</v>
      </c>
      <c r="W130" s="5">
        <v>1.0307070999999999E-2</v>
      </c>
      <c r="X130" s="5">
        <v>4.4260660000000002E-3</v>
      </c>
      <c r="Y130" s="5">
        <v>1.3155009E-6</v>
      </c>
      <c r="Z130" s="5">
        <v>9.6962828999999999</v>
      </c>
      <c r="AA130" s="5">
        <v>0.32603799999999999</v>
      </c>
      <c r="AB130" s="5">
        <v>5.522361E-8</v>
      </c>
      <c r="AC130" s="5">
        <v>2.5065057000000002E-2</v>
      </c>
      <c r="AD130" s="5">
        <v>62.086539999999999</v>
      </c>
      <c r="AE130" s="5">
        <v>1.6979531000000001E-9</v>
      </c>
      <c r="AF130" s="5">
        <v>6.3638825999999996E-8</v>
      </c>
      <c r="AG130" s="5">
        <v>3.0227653999999999</v>
      </c>
      <c r="AH130" s="5">
        <v>0.53635147000000005</v>
      </c>
      <c r="AI130" s="5">
        <v>12.865375999999999</v>
      </c>
    </row>
    <row r="131" spans="2:35">
      <c r="B131" s="5">
        <v>123</v>
      </c>
      <c r="C131" s="5" t="s">
        <v>292</v>
      </c>
      <c r="D131" s="5" t="s">
        <v>61</v>
      </c>
      <c r="E131" s="5" t="s">
        <v>61</v>
      </c>
      <c r="F131" s="5" t="s">
        <v>61</v>
      </c>
      <c r="G131" s="5" t="s">
        <v>258</v>
      </c>
      <c r="H131" s="5" t="s">
        <v>174</v>
      </c>
      <c r="I131" s="5" t="s">
        <v>289</v>
      </c>
      <c r="J131" s="5" t="s">
        <v>144</v>
      </c>
      <c r="K131" s="5" t="s">
        <v>131</v>
      </c>
      <c r="L131" s="5" t="s">
        <v>290</v>
      </c>
      <c r="M131" s="5" t="s">
        <v>61</v>
      </c>
      <c r="O131" s="5">
        <v>0.23920357</v>
      </c>
      <c r="P131" s="5">
        <v>0.23833045999999999</v>
      </c>
      <c r="Q131" s="5">
        <v>7.1441166000000005E-4</v>
      </c>
      <c r="R131" s="5">
        <v>1.5869967E-4</v>
      </c>
      <c r="S131" s="5">
        <v>2.974963E-8</v>
      </c>
      <c r="T131" s="5">
        <v>1.0297633E-3</v>
      </c>
      <c r="U131" s="5">
        <v>4.4560879000000001E-6</v>
      </c>
      <c r="V131" s="5">
        <v>3.1482365E-4</v>
      </c>
      <c r="W131" s="5">
        <v>3.6863764E-3</v>
      </c>
      <c r="X131" s="5">
        <v>9.7355083000000005E-4</v>
      </c>
      <c r="Y131" s="5">
        <v>3.9344928999999998E-7</v>
      </c>
      <c r="Z131" s="5">
        <v>2.9077538000000001</v>
      </c>
      <c r="AA131" s="5">
        <v>4.5224487000000001E-2</v>
      </c>
      <c r="AB131" s="5">
        <v>8.1462952000000004E-9</v>
      </c>
      <c r="AC131" s="5">
        <v>2.2599377E-2</v>
      </c>
      <c r="AD131" s="5">
        <v>4.2565412</v>
      </c>
      <c r="AE131" s="5">
        <v>5.6296918000000004E-10</v>
      </c>
      <c r="AF131" s="5">
        <v>3.917019E-8</v>
      </c>
      <c r="AG131" s="5">
        <v>2.4532517</v>
      </c>
      <c r="AH131" s="5">
        <v>0.31022142000000003</v>
      </c>
      <c r="AI131" s="5">
        <v>3.1924537000000002</v>
      </c>
    </row>
    <row r="132" spans="2:35">
      <c r="B132" s="5">
        <v>124</v>
      </c>
      <c r="C132" s="5" t="s">
        <v>293</v>
      </c>
      <c r="D132" s="5" t="s">
        <v>61</v>
      </c>
      <c r="E132" s="5" t="s">
        <v>61</v>
      </c>
      <c r="F132" s="5" t="s">
        <v>61</v>
      </c>
      <c r="G132" s="5" t="s">
        <v>258</v>
      </c>
      <c r="H132" s="5" t="s">
        <v>174</v>
      </c>
      <c r="I132" s="5" t="s">
        <v>289</v>
      </c>
      <c r="J132" s="5" t="s">
        <v>144</v>
      </c>
      <c r="K132" s="5" t="s">
        <v>131</v>
      </c>
      <c r="L132" s="5" t="s">
        <v>290</v>
      </c>
      <c r="M132" s="5" t="s">
        <v>61</v>
      </c>
      <c r="O132" s="5">
        <v>1.4207262E-2</v>
      </c>
      <c r="P132" s="5">
        <v>1.4092713999999999E-2</v>
      </c>
      <c r="Q132" s="5">
        <v>1.0943377999999999E-4</v>
      </c>
      <c r="R132" s="5">
        <v>5.1134279E-6</v>
      </c>
      <c r="S132" s="5">
        <v>3.3086513000000002E-9</v>
      </c>
      <c r="T132" s="5">
        <v>9.1044156000000005E-5</v>
      </c>
      <c r="U132" s="5">
        <v>2.4484079000000002E-7</v>
      </c>
      <c r="V132" s="5">
        <v>2.9114433000000001E-5</v>
      </c>
      <c r="W132" s="5">
        <v>3.2161696E-4</v>
      </c>
      <c r="X132" s="5">
        <v>1.0093274E-4</v>
      </c>
      <c r="Y132" s="5">
        <v>2.4629665999999999E-8</v>
      </c>
      <c r="Z132" s="5">
        <v>0.26245907000000002</v>
      </c>
      <c r="AA132" s="5">
        <v>8.4459426000000008E-3</v>
      </c>
      <c r="AB132" s="5">
        <v>3.0082857E-9</v>
      </c>
      <c r="AC132" s="5">
        <v>9.5861125000000003E-4</v>
      </c>
      <c r="AD132" s="5">
        <v>5.1937392999999998</v>
      </c>
      <c r="AE132" s="5">
        <v>2.2203687000000001E-11</v>
      </c>
      <c r="AF132" s="5">
        <v>5.4912438999999997E-10</v>
      </c>
      <c r="AG132" s="5">
        <v>0.37754088000000002</v>
      </c>
      <c r="AH132" s="5">
        <v>4.4760922999999998E-3</v>
      </c>
      <c r="AI132" s="5">
        <v>0.27560789000000002</v>
      </c>
    </row>
    <row r="133" spans="2:35">
      <c r="B133" s="5">
        <v>125</v>
      </c>
      <c r="C133" s="5" t="s">
        <v>294</v>
      </c>
      <c r="D133" s="5" t="s">
        <v>61</v>
      </c>
      <c r="E133" s="5" t="s">
        <v>61</v>
      </c>
      <c r="F133" s="5" t="s">
        <v>61</v>
      </c>
      <c r="G133" s="5" t="s">
        <v>258</v>
      </c>
      <c r="H133" s="5" t="s">
        <v>174</v>
      </c>
      <c r="I133" s="5" t="s">
        <v>289</v>
      </c>
      <c r="J133" s="5" t="s">
        <v>144</v>
      </c>
      <c r="K133" s="5" t="s">
        <v>131</v>
      </c>
      <c r="L133" s="5" t="s">
        <v>290</v>
      </c>
      <c r="M133" s="5" t="s">
        <v>61</v>
      </c>
      <c r="O133" s="5">
        <v>1.4148515E-2</v>
      </c>
      <c r="P133" s="5">
        <v>1.4033982E-2</v>
      </c>
      <c r="Q133" s="5">
        <v>1.0943923E-4</v>
      </c>
      <c r="R133" s="5">
        <v>5.0939541999999997E-6</v>
      </c>
      <c r="S133" s="5">
        <v>3.2921089000000002E-9</v>
      </c>
      <c r="T133" s="5">
        <v>9.0436206999999999E-5</v>
      </c>
      <c r="U133" s="5">
        <v>2.4417069999999999E-7</v>
      </c>
      <c r="V133" s="5">
        <v>2.8875300000000001E-5</v>
      </c>
      <c r="W133" s="5">
        <v>3.1897596E-4</v>
      </c>
      <c r="X133" s="5">
        <v>1.0023290999999999E-4</v>
      </c>
      <c r="Y133" s="5">
        <v>2.4552859E-8</v>
      </c>
      <c r="Z133" s="5">
        <v>0.26119922000000001</v>
      </c>
      <c r="AA133" s="5">
        <v>8.4026783000000008E-3</v>
      </c>
      <c r="AB133" s="5">
        <v>3.0016383999999999E-9</v>
      </c>
      <c r="AC133" s="5">
        <v>9.5405526000000003E-4</v>
      </c>
      <c r="AD133" s="5">
        <v>2.6227689999999999</v>
      </c>
      <c r="AE133" s="5">
        <v>2.2177223000000001E-11</v>
      </c>
      <c r="AF133" s="5">
        <v>3.5280339000000002E-10</v>
      </c>
      <c r="AG133" s="5">
        <v>0.37565035000000002</v>
      </c>
      <c r="AH133" s="5">
        <v>4.4613769000000003E-3</v>
      </c>
      <c r="AI133" s="5">
        <v>0.2743179</v>
      </c>
    </row>
    <row r="134" spans="2:35">
      <c r="B134" s="5">
        <v>126</v>
      </c>
      <c r="C134" s="5" t="s">
        <v>295</v>
      </c>
      <c r="D134" s="5" t="s">
        <v>61</v>
      </c>
      <c r="E134" s="5" t="s">
        <v>61</v>
      </c>
      <c r="F134" s="5" t="s">
        <v>61</v>
      </c>
      <c r="G134" s="5" t="s">
        <v>258</v>
      </c>
      <c r="H134" s="5" t="s">
        <v>174</v>
      </c>
      <c r="I134" s="5" t="s">
        <v>289</v>
      </c>
      <c r="J134" s="5" t="s">
        <v>144</v>
      </c>
      <c r="K134" s="5" t="s">
        <v>131</v>
      </c>
      <c r="L134" s="5" t="s">
        <v>290</v>
      </c>
      <c r="M134" s="5" t="s">
        <v>61</v>
      </c>
      <c r="O134" s="5">
        <v>3.3589205999999998</v>
      </c>
      <c r="P134" s="5">
        <v>3.3253685000000002</v>
      </c>
      <c r="Q134" s="5">
        <v>3.3362769E-2</v>
      </c>
      <c r="R134" s="5">
        <v>1.8928057E-4</v>
      </c>
      <c r="S134" s="5">
        <v>8.6888215000000003E-8</v>
      </c>
      <c r="T134" s="5">
        <v>1.4842655E-2</v>
      </c>
      <c r="U134" s="5">
        <v>9.0691322000000004E-5</v>
      </c>
      <c r="V134" s="5">
        <v>1.1657565E-3</v>
      </c>
      <c r="W134" s="5">
        <v>1.7317754000000001E-2</v>
      </c>
      <c r="X134" s="5">
        <v>1.132011E-2</v>
      </c>
      <c r="Y134" s="5">
        <v>2.7357844999999998E-7</v>
      </c>
      <c r="Z134" s="5">
        <v>20.576816000000001</v>
      </c>
      <c r="AA134" s="5">
        <v>5.5259238000000002E-2</v>
      </c>
      <c r="AB134" s="5">
        <v>1.2288327E-7</v>
      </c>
      <c r="AC134" s="5">
        <v>2.8290534999999999E-2</v>
      </c>
      <c r="AD134" s="5">
        <v>70.177768</v>
      </c>
      <c r="AE134" s="5">
        <v>1.1359237999999999E-9</v>
      </c>
      <c r="AF134" s="5">
        <v>1.7863540000000001E-7</v>
      </c>
      <c r="AG134" s="5">
        <v>5.2855128999999996</v>
      </c>
      <c r="AH134" s="5">
        <v>0.41381561</v>
      </c>
      <c r="AI134" s="5">
        <v>28.360992</v>
      </c>
    </row>
    <row r="135" spans="2:35">
      <c r="B135" s="5">
        <v>127</v>
      </c>
      <c r="C135" s="5" t="s">
        <v>296</v>
      </c>
      <c r="D135" s="5" t="s">
        <v>61</v>
      </c>
      <c r="E135" s="5" t="s">
        <v>61</v>
      </c>
      <c r="F135" s="5" t="s">
        <v>61</v>
      </c>
      <c r="G135" s="5" t="s">
        <v>258</v>
      </c>
      <c r="H135" s="5" t="s">
        <v>174</v>
      </c>
      <c r="I135" s="5" t="s">
        <v>289</v>
      </c>
      <c r="J135" s="5" t="s">
        <v>144</v>
      </c>
      <c r="K135" s="5" t="s">
        <v>131</v>
      </c>
      <c r="L135" s="5" t="s">
        <v>290</v>
      </c>
      <c r="M135" s="5" t="s">
        <v>61</v>
      </c>
      <c r="O135" s="5">
        <v>2.3361204</v>
      </c>
      <c r="P135" s="5">
        <v>2.3360398</v>
      </c>
      <c r="Q135" s="5">
        <v>5.7177730999999998E-5</v>
      </c>
      <c r="R135" s="5">
        <v>2.3442057999999999E-5</v>
      </c>
      <c r="S135" s="5">
        <v>9.7556153999999996E-9</v>
      </c>
      <c r="T135" s="5">
        <v>6.2607216999999995E-4</v>
      </c>
      <c r="U135" s="5">
        <v>9.990900799999999E-7</v>
      </c>
      <c r="V135" s="5">
        <v>2.064716E-4</v>
      </c>
      <c r="W135" s="5">
        <v>2.2900344E-3</v>
      </c>
      <c r="X135" s="5">
        <v>6.0481559E-4</v>
      </c>
      <c r="Y135" s="5">
        <v>7.0767826000000006E-8</v>
      </c>
      <c r="Z135" s="5">
        <v>0.37053417999999999</v>
      </c>
      <c r="AA135" s="5">
        <v>1.7106254E-3</v>
      </c>
      <c r="AB135" s="5">
        <v>4.5329161999999997E-9</v>
      </c>
      <c r="AC135" s="5">
        <v>1.2967623E-3</v>
      </c>
      <c r="AD135" s="5">
        <v>0.80714394</v>
      </c>
      <c r="AE135" s="5">
        <v>3.2556375000000002E-10</v>
      </c>
      <c r="AF135" s="5">
        <v>1.8127884E-9</v>
      </c>
      <c r="AG135" s="5">
        <v>0.23551130000000001</v>
      </c>
      <c r="AH135" s="5">
        <v>2.3128211999999999E-2</v>
      </c>
      <c r="AI135" s="5">
        <v>0.43927962999999998</v>
      </c>
    </row>
    <row r="136" spans="2:35">
      <c r="B136" s="5">
        <v>128</v>
      </c>
      <c r="C136" s="5" t="s">
        <v>297</v>
      </c>
      <c r="D136" s="5" t="s">
        <v>61</v>
      </c>
      <c r="E136" s="5" t="s">
        <v>61</v>
      </c>
      <c r="F136" s="5" t="s">
        <v>61</v>
      </c>
      <c r="G136" s="5" t="s">
        <v>258</v>
      </c>
      <c r="H136" s="5" t="s">
        <v>174</v>
      </c>
      <c r="I136" s="5" t="s">
        <v>289</v>
      </c>
      <c r="J136" s="5" t="s">
        <v>144</v>
      </c>
      <c r="K136" s="5" t="s">
        <v>131</v>
      </c>
      <c r="L136" s="5" t="s">
        <v>290</v>
      </c>
      <c r="M136" s="5" t="s">
        <v>61</v>
      </c>
      <c r="O136" s="5">
        <v>3.0114522000000001E-2</v>
      </c>
      <c r="P136" s="5">
        <v>2.9986668000000001E-2</v>
      </c>
      <c r="Q136" s="5">
        <v>1.2159034E-4</v>
      </c>
      <c r="R136" s="5">
        <v>6.2633715000000004E-6</v>
      </c>
      <c r="S136" s="5">
        <v>2.8789442000000001E-9</v>
      </c>
      <c r="T136" s="5">
        <v>2.7437628000000002E-4</v>
      </c>
      <c r="U136" s="5">
        <v>3.2252129000000003E-7</v>
      </c>
      <c r="V136" s="5">
        <v>1.1844050000000001E-4</v>
      </c>
      <c r="W136" s="5">
        <v>1.227265E-3</v>
      </c>
      <c r="X136" s="5">
        <v>3.0040275E-4</v>
      </c>
      <c r="Y136" s="5">
        <v>2.7770503000000001E-8</v>
      </c>
      <c r="Z136" s="5">
        <v>0.18748903</v>
      </c>
      <c r="AA136" s="5">
        <v>7.2548119999999994E-2</v>
      </c>
      <c r="AB136" s="5">
        <v>2.1087516999999999E-9</v>
      </c>
      <c r="AC136" s="5">
        <v>5.0410536999999996E-4</v>
      </c>
      <c r="AD136" s="5">
        <v>1.9185357999999999</v>
      </c>
      <c r="AE136" s="5">
        <v>8.6220010000000006E-11</v>
      </c>
      <c r="AF136" s="5">
        <v>3.8041860000000002E-9</v>
      </c>
      <c r="AG136" s="5">
        <v>7.0349831000000002E-2</v>
      </c>
      <c r="AH136" s="5">
        <v>9.0264708999999999E-3</v>
      </c>
      <c r="AI136" s="5">
        <v>0.21448874000000001</v>
      </c>
    </row>
    <row r="137" spans="2:35">
      <c r="B137" s="5">
        <v>129</v>
      </c>
      <c r="C137" s="5" t="s">
        <v>298</v>
      </c>
      <c r="D137" s="5" t="s">
        <v>61</v>
      </c>
      <c r="E137" s="5" t="s">
        <v>61</v>
      </c>
      <c r="F137" s="5" t="s">
        <v>61</v>
      </c>
      <c r="G137" s="5" t="s">
        <v>258</v>
      </c>
      <c r="H137" s="5" t="s">
        <v>174</v>
      </c>
      <c r="I137" s="5" t="s">
        <v>289</v>
      </c>
      <c r="J137" s="5" t="s">
        <v>144</v>
      </c>
      <c r="K137" s="5" t="s">
        <v>131</v>
      </c>
      <c r="L137" s="5" t="s">
        <v>290</v>
      </c>
      <c r="M137" s="5" t="s">
        <v>61</v>
      </c>
      <c r="O137" s="5">
        <v>1.0996792999999999E-2</v>
      </c>
      <c r="P137" s="5">
        <v>1.0400080000000001E-2</v>
      </c>
      <c r="Q137" s="5">
        <v>5.9376733999999998E-4</v>
      </c>
      <c r="R137" s="5">
        <v>2.9455922999999998E-6</v>
      </c>
      <c r="S137" s="5">
        <v>1.7750507E-9</v>
      </c>
      <c r="T137" s="5">
        <v>3.1191132000000002E-4</v>
      </c>
      <c r="U137" s="5">
        <v>1.9189991999999999E-7</v>
      </c>
      <c r="V137" s="5">
        <v>1.4123738999999999E-4</v>
      </c>
      <c r="W137" s="5">
        <v>1.6356317E-3</v>
      </c>
      <c r="X137" s="5">
        <v>4.3360771000000001E-4</v>
      </c>
      <c r="Y137" s="5">
        <v>1.6597716E-8</v>
      </c>
      <c r="Z137" s="5">
        <v>0.15946558</v>
      </c>
      <c r="AA137" s="5">
        <v>-9.8007739999999999E-3</v>
      </c>
      <c r="AB137" s="5">
        <v>2.7824910999999999E-9</v>
      </c>
      <c r="AC137" s="5">
        <v>4.0431982000000002E-4</v>
      </c>
      <c r="AD137" s="5">
        <v>0.34592223</v>
      </c>
      <c r="AE137" s="5">
        <v>2.9040706000000002E-10</v>
      </c>
      <c r="AF137" s="5">
        <v>6.2632646E-10</v>
      </c>
      <c r="AG137" s="5">
        <v>0.13601912999999999</v>
      </c>
      <c r="AH137" s="5">
        <v>3.3984000999999998E-3</v>
      </c>
      <c r="AI137" s="5">
        <v>0.17622208</v>
      </c>
    </row>
    <row r="138" spans="2:35">
      <c r="B138" s="5">
        <v>130</v>
      </c>
      <c r="C138" s="5" t="s">
        <v>299</v>
      </c>
      <c r="D138" s="5" t="s">
        <v>61</v>
      </c>
      <c r="E138" s="5" t="s">
        <v>61</v>
      </c>
      <c r="F138" s="5" t="s">
        <v>61</v>
      </c>
      <c r="G138" s="5" t="s">
        <v>258</v>
      </c>
      <c r="H138" s="5" t="s">
        <v>174</v>
      </c>
      <c r="I138" s="5" t="s">
        <v>289</v>
      </c>
      <c r="J138" s="5" t="s">
        <v>144</v>
      </c>
      <c r="K138" s="5" t="s">
        <v>131</v>
      </c>
      <c r="L138" s="5" t="s">
        <v>290</v>
      </c>
      <c r="M138" s="5" t="s">
        <v>61</v>
      </c>
      <c r="O138" s="5">
        <v>2.866082</v>
      </c>
      <c r="P138" s="5">
        <v>2.8462436000000002</v>
      </c>
      <c r="Q138" s="5">
        <v>1.9398394999999999E-2</v>
      </c>
      <c r="R138" s="5">
        <v>4.3997416E-4</v>
      </c>
      <c r="S138" s="5">
        <v>1.6717879E-7</v>
      </c>
      <c r="T138" s="5">
        <v>1.0232177E-2</v>
      </c>
      <c r="U138" s="5">
        <v>6.4818807000000003E-5</v>
      </c>
      <c r="V138" s="5">
        <v>1.0750695000000001E-3</v>
      </c>
      <c r="W138" s="5">
        <v>1.4533420999999999E-2</v>
      </c>
      <c r="X138" s="5">
        <v>7.5748098000000003E-3</v>
      </c>
      <c r="Y138" s="5">
        <v>1.7303061000000001E-6</v>
      </c>
      <c r="Z138" s="5">
        <v>15.294264999999999</v>
      </c>
      <c r="AA138" s="5">
        <v>0.25170953000000001</v>
      </c>
      <c r="AB138" s="5">
        <v>8.6982795000000003E-8</v>
      </c>
      <c r="AC138" s="5">
        <v>3.1785202999999998E-2</v>
      </c>
      <c r="AD138" s="5">
        <v>74.806745000000006</v>
      </c>
      <c r="AE138" s="5">
        <v>1.0707676999999999E-9</v>
      </c>
      <c r="AF138" s="5">
        <v>1.1768936E-7</v>
      </c>
      <c r="AG138" s="5">
        <v>5.5400811000000001</v>
      </c>
      <c r="AH138" s="5">
        <v>0.56636679999999995</v>
      </c>
      <c r="AI138" s="5">
        <v>20.488619</v>
      </c>
    </row>
    <row r="139" spans="2:35">
      <c r="B139" s="5">
        <v>131</v>
      </c>
      <c r="C139" s="5" t="s">
        <v>300</v>
      </c>
      <c r="D139" s="5" t="s">
        <v>61</v>
      </c>
      <c r="E139" s="5" t="s">
        <v>61</v>
      </c>
      <c r="F139" s="5" t="s">
        <v>61</v>
      </c>
      <c r="G139" s="5" t="s">
        <v>258</v>
      </c>
      <c r="H139" s="5" t="s">
        <v>174</v>
      </c>
      <c r="I139" s="5" t="s">
        <v>289</v>
      </c>
      <c r="J139" s="5" t="s">
        <v>144</v>
      </c>
      <c r="K139" s="5" t="s">
        <v>131</v>
      </c>
      <c r="L139" s="5" t="s">
        <v>290</v>
      </c>
      <c r="M139" s="5" t="s">
        <v>61</v>
      </c>
      <c r="O139" s="5">
        <v>1.1225647000000001</v>
      </c>
      <c r="P139" s="5">
        <v>1.1223707999999999</v>
      </c>
      <c r="Q139" s="5">
        <v>1.4523807E-4</v>
      </c>
      <c r="R139" s="5">
        <v>4.8666727E-5</v>
      </c>
      <c r="S139" s="5">
        <v>1.9231602999999999E-8</v>
      </c>
      <c r="T139" s="5">
        <v>5.4461709999999999E-4</v>
      </c>
      <c r="U139" s="5">
        <v>2.1886128999999999E-6</v>
      </c>
      <c r="V139" s="5">
        <v>1.5657495999999999E-4</v>
      </c>
      <c r="W139" s="5">
        <v>1.7514691999999999E-3</v>
      </c>
      <c r="X139" s="5">
        <v>4.7305223000000001E-4</v>
      </c>
      <c r="Y139" s="5">
        <v>1.7512981000000001E-7</v>
      </c>
      <c r="Z139" s="5">
        <v>1.0760874</v>
      </c>
      <c r="AA139" s="5">
        <v>0.78128618000000005</v>
      </c>
      <c r="AB139" s="5">
        <v>5.1651940000000001E-9</v>
      </c>
      <c r="AC139" s="5">
        <v>4.5502907E-3</v>
      </c>
      <c r="AD139" s="5">
        <v>22.351953999999999</v>
      </c>
      <c r="AE139" s="5">
        <v>1.0557148E-10</v>
      </c>
      <c r="AF139" s="5">
        <v>7.0848168999999998E-9</v>
      </c>
      <c r="AG139" s="5">
        <v>0.93752508999999995</v>
      </c>
      <c r="AH139" s="5">
        <v>7.8133465999999999E-2</v>
      </c>
      <c r="AI139" s="5">
        <v>1.1989919</v>
      </c>
    </row>
    <row r="140" spans="2:35">
      <c r="B140" s="5">
        <v>132</v>
      </c>
      <c r="C140" s="5" t="s">
        <v>301</v>
      </c>
      <c r="D140" s="5" t="s">
        <v>61</v>
      </c>
      <c r="E140" s="5" t="s">
        <v>61</v>
      </c>
      <c r="F140" s="5" t="s">
        <v>61</v>
      </c>
      <c r="G140" s="5" t="s">
        <v>258</v>
      </c>
      <c r="H140" s="5" t="s">
        <v>174</v>
      </c>
      <c r="I140" s="5" t="s">
        <v>289</v>
      </c>
      <c r="J140" s="5" t="s">
        <v>144</v>
      </c>
      <c r="K140" s="5" t="s">
        <v>131</v>
      </c>
      <c r="L140" s="5" t="s">
        <v>290</v>
      </c>
      <c r="M140" s="5" t="s">
        <v>61</v>
      </c>
      <c r="O140" s="5">
        <v>3.1474329000000001</v>
      </c>
      <c r="P140" s="5">
        <v>3.1474110999999998</v>
      </c>
      <c r="Q140" s="5">
        <v>1.5953539999999998E-5</v>
      </c>
      <c r="R140" s="5">
        <v>5.7690282999999999E-6</v>
      </c>
      <c r="S140" s="5">
        <v>2.4538249E-9</v>
      </c>
      <c r="T140" s="5">
        <v>3.6300033999999998E-4</v>
      </c>
      <c r="U140" s="5">
        <v>3.1441706999999999E-7</v>
      </c>
      <c r="V140" s="5">
        <v>1.6508595000000001E-4</v>
      </c>
      <c r="W140" s="5">
        <v>1.8643291000000001E-3</v>
      </c>
      <c r="X140" s="5">
        <v>4.9248732000000003E-4</v>
      </c>
      <c r="Y140" s="5">
        <v>2.4819745999999998E-8</v>
      </c>
      <c r="Z140" s="5">
        <v>0.16332203000000001</v>
      </c>
      <c r="AA140" s="5">
        <v>-1.0006011E-2</v>
      </c>
      <c r="AB140" s="5">
        <v>2.7804912000000002E-9</v>
      </c>
      <c r="AC140" s="5">
        <v>4.2350719E-4</v>
      </c>
      <c r="AD140" s="5">
        <v>15.033635</v>
      </c>
      <c r="AE140" s="5">
        <v>4.5876174000000002E-10</v>
      </c>
      <c r="AF140" s="5">
        <v>4.0585007999999998E-9</v>
      </c>
      <c r="AG140" s="5">
        <v>7.1679652999999996E-2</v>
      </c>
      <c r="AH140" s="5">
        <v>6.4696084000000001E-3</v>
      </c>
      <c r="AI140" s="5">
        <v>0.18916886999999999</v>
      </c>
    </row>
    <row r="141" spans="2:35">
      <c r="B141" s="5">
        <v>133</v>
      </c>
      <c r="C141" s="5" t="s">
        <v>302</v>
      </c>
      <c r="D141" s="5" t="s">
        <v>61</v>
      </c>
      <c r="E141" s="5" t="s">
        <v>61</v>
      </c>
      <c r="F141" s="5" t="s">
        <v>61</v>
      </c>
      <c r="G141" s="5" t="s">
        <v>258</v>
      </c>
      <c r="H141" s="5" t="s">
        <v>174</v>
      </c>
      <c r="I141" s="5" t="s">
        <v>289</v>
      </c>
      <c r="J141" s="5" t="s">
        <v>144</v>
      </c>
      <c r="K141" s="5" t="s">
        <v>131</v>
      </c>
      <c r="L141" s="5" t="s">
        <v>290</v>
      </c>
      <c r="M141" s="5" t="s">
        <v>61</v>
      </c>
      <c r="O141" s="5">
        <v>1.8020268999999998E-2</v>
      </c>
      <c r="P141" s="5">
        <v>1.7901225E-2</v>
      </c>
      <c r="Q141" s="5">
        <v>1.1257283E-4</v>
      </c>
      <c r="R141" s="5">
        <v>6.4714657000000003E-6</v>
      </c>
      <c r="S141" s="5">
        <v>4.4239899999999997E-9</v>
      </c>
      <c r="T141" s="5">
        <v>1.1899983999999999E-4</v>
      </c>
      <c r="U141" s="5">
        <v>2.9081638999999999E-7</v>
      </c>
      <c r="V141" s="5">
        <v>3.8545862999999998E-5</v>
      </c>
      <c r="W141" s="5">
        <v>4.2574578999999998E-4</v>
      </c>
      <c r="X141" s="5">
        <v>1.3122106999999999E-4</v>
      </c>
      <c r="Y141" s="5">
        <v>2.9803683999999999E-8</v>
      </c>
      <c r="Z141" s="5">
        <v>0.34637079999999998</v>
      </c>
      <c r="AA141" s="5">
        <v>1.1370440000000001E-2</v>
      </c>
      <c r="AB141" s="5">
        <v>3.4953092000000002E-9</v>
      </c>
      <c r="AC141" s="5">
        <v>1.2773897999999999E-3</v>
      </c>
      <c r="AD141" s="5">
        <v>0.42634351999999998</v>
      </c>
      <c r="AE141" s="5">
        <v>2.4761413999999999E-11</v>
      </c>
      <c r="AF141" s="5">
        <v>4.1127048999999998E-10</v>
      </c>
      <c r="AG141" s="5">
        <v>0.51206196000000004</v>
      </c>
      <c r="AH141" s="5">
        <v>5.4759027999999998E-3</v>
      </c>
      <c r="AI141" s="5">
        <v>0.36106200999999999</v>
      </c>
    </row>
    <row r="142" spans="2:35">
      <c r="B142" s="5">
        <v>134</v>
      </c>
      <c r="C142" s="5" t="s">
        <v>303</v>
      </c>
      <c r="D142" s="5" t="s">
        <v>61</v>
      </c>
      <c r="E142" s="5" t="s">
        <v>61</v>
      </c>
      <c r="F142" s="5" t="s">
        <v>61</v>
      </c>
      <c r="G142" s="5" t="s">
        <v>258</v>
      </c>
      <c r="H142" s="5" t="s">
        <v>174</v>
      </c>
      <c r="I142" s="5" t="s">
        <v>289</v>
      </c>
      <c r="J142" s="5" t="s">
        <v>144</v>
      </c>
      <c r="K142" s="5" t="s">
        <v>131</v>
      </c>
      <c r="L142" s="5" t="s">
        <v>290</v>
      </c>
      <c r="M142" s="5" t="s">
        <v>61</v>
      </c>
      <c r="O142" s="5">
        <v>3.5891154000000002E-2</v>
      </c>
      <c r="P142" s="5">
        <v>3.5764261999999998E-2</v>
      </c>
      <c r="Q142" s="5">
        <v>1.2157313000000001E-4</v>
      </c>
      <c r="R142" s="5">
        <v>5.3190684000000002E-6</v>
      </c>
      <c r="S142" s="5">
        <v>2.7300679E-9</v>
      </c>
      <c r="T142" s="5">
        <v>3.0737682000000002E-4</v>
      </c>
      <c r="U142" s="5">
        <v>3.2449668E-7</v>
      </c>
      <c r="V142" s="5">
        <v>1.4113082E-4</v>
      </c>
      <c r="W142" s="5">
        <v>1.4421019E-3</v>
      </c>
      <c r="X142" s="5">
        <v>3.5154108999999999E-4</v>
      </c>
      <c r="Y142" s="5">
        <v>2.4822137E-8</v>
      </c>
      <c r="Z142" s="5">
        <v>0.21279449</v>
      </c>
      <c r="AA142" s="5">
        <v>2.9828644000000001E-2</v>
      </c>
      <c r="AB142" s="5">
        <v>2.3144136E-9</v>
      </c>
      <c r="AC142" s="5">
        <v>5.5029267999999996E-4</v>
      </c>
      <c r="AD142" s="5">
        <v>1.2658224</v>
      </c>
      <c r="AE142" s="5">
        <v>1.1994068000000001E-10</v>
      </c>
      <c r="AF142" s="5">
        <v>4.6916645999999997E-9</v>
      </c>
      <c r="AG142" s="5">
        <v>0.11916029</v>
      </c>
      <c r="AH142" s="5">
        <v>6.6385128000000003E-3</v>
      </c>
      <c r="AI142" s="5">
        <v>0.23959361000000001</v>
      </c>
    </row>
    <row r="143" spans="2:35">
      <c r="B143" s="5">
        <v>135</v>
      </c>
      <c r="C143" s="5" t="s">
        <v>304</v>
      </c>
      <c r="D143" s="5" t="s">
        <v>61</v>
      </c>
      <c r="E143" s="5" t="s">
        <v>61</v>
      </c>
      <c r="F143" s="5" t="s">
        <v>61</v>
      </c>
      <c r="G143" s="5" t="s">
        <v>258</v>
      </c>
      <c r="H143" s="5" t="s">
        <v>174</v>
      </c>
      <c r="I143" s="5" t="s">
        <v>289</v>
      </c>
      <c r="J143" s="5" t="s">
        <v>144</v>
      </c>
      <c r="K143" s="5" t="s">
        <v>269</v>
      </c>
      <c r="L143" s="5" t="s">
        <v>290</v>
      </c>
      <c r="M143" s="5" t="s">
        <v>61</v>
      </c>
      <c r="O143" s="5">
        <v>0.21184196</v>
      </c>
      <c r="P143" s="5">
        <v>0.21128509000000001</v>
      </c>
      <c r="Q143" s="5">
        <v>5.5302034000000004E-4</v>
      </c>
      <c r="R143" s="5">
        <v>3.8490237999999998E-6</v>
      </c>
      <c r="S143" s="5">
        <v>2.2545408999999998E-9</v>
      </c>
      <c r="T143" s="5">
        <v>4.6497539999999999E-4</v>
      </c>
      <c r="U143" s="5">
        <v>2.3599812999999999E-7</v>
      </c>
      <c r="V143" s="5">
        <v>2.3198220999999999E-4</v>
      </c>
      <c r="W143" s="5">
        <v>2.4738889999999999E-3</v>
      </c>
      <c r="X143" s="5">
        <v>6.2351710999999997E-4</v>
      </c>
      <c r="Y143" s="5">
        <v>2.1604608999999998E-8</v>
      </c>
      <c r="Z143" s="5">
        <v>0.18706703</v>
      </c>
      <c r="AA143" s="5">
        <v>6.9219040000000004E-3</v>
      </c>
      <c r="AB143" s="5">
        <v>2.8883305999999999E-9</v>
      </c>
      <c r="AC143" s="5">
        <v>3.6068938999999999E-4</v>
      </c>
      <c r="AD143" s="5">
        <v>0.71905242000000003</v>
      </c>
      <c r="AE143" s="5">
        <v>2.9118719999999999E-10</v>
      </c>
      <c r="AF143" s="5">
        <v>1.5647548000000001E-9</v>
      </c>
      <c r="AG143" s="5">
        <v>4.7410829000000002E-2</v>
      </c>
      <c r="AH143" s="5">
        <v>5.1247564000000004E-3</v>
      </c>
      <c r="AI143" s="5">
        <v>0.2121681</v>
      </c>
    </row>
    <row r="144" spans="2:35">
      <c r="B144" s="5">
        <v>136</v>
      </c>
      <c r="C144" s="5" t="s">
        <v>305</v>
      </c>
      <c r="D144" s="5" t="s">
        <v>61</v>
      </c>
      <c r="E144" s="5" t="s">
        <v>61</v>
      </c>
      <c r="F144" s="5" t="s">
        <v>61</v>
      </c>
      <c r="G144" s="5" t="s">
        <v>258</v>
      </c>
      <c r="H144" s="5" t="s">
        <v>174</v>
      </c>
      <c r="I144" s="5" t="s">
        <v>289</v>
      </c>
      <c r="J144" s="5" t="s">
        <v>144</v>
      </c>
      <c r="K144" s="5" t="s">
        <v>131</v>
      </c>
      <c r="L144" s="5" t="s">
        <v>290</v>
      </c>
      <c r="M144" s="5" t="s">
        <v>61</v>
      </c>
      <c r="O144" s="5">
        <v>3.0200241000000001</v>
      </c>
      <c r="P144" s="5">
        <v>3.0200054000000001</v>
      </c>
      <c r="Q144" s="5">
        <v>1.4324819000000001E-5</v>
      </c>
      <c r="R144" s="5">
        <v>4.3837137000000002E-6</v>
      </c>
      <c r="S144" s="5">
        <v>2.600259E-9</v>
      </c>
      <c r="T144" s="5">
        <v>3.8983490999999998E-4</v>
      </c>
      <c r="U144" s="5">
        <v>2.6579794999999999E-7</v>
      </c>
      <c r="V144" s="5">
        <v>1.8441169999999999E-4</v>
      </c>
      <c r="W144" s="5">
        <v>1.9977097000000001E-3</v>
      </c>
      <c r="X144" s="5">
        <v>4.7833111999999998E-4</v>
      </c>
      <c r="Y144" s="5">
        <v>2.6748356E-8</v>
      </c>
      <c r="Z144" s="5">
        <v>0.21948497</v>
      </c>
      <c r="AA144" s="5">
        <v>3.1380480000000002E-2</v>
      </c>
      <c r="AB144" s="5">
        <v>1.5992629E-9</v>
      </c>
      <c r="AC144" s="5">
        <v>4.4378617000000002E-4</v>
      </c>
      <c r="AD144" s="5">
        <v>0.63378707999999995</v>
      </c>
      <c r="AE144" s="5">
        <v>1.0305652E-10</v>
      </c>
      <c r="AF144" s="5">
        <v>4.1329465E-9</v>
      </c>
      <c r="AG144" s="5">
        <v>7.3494463999999995E-2</v>
      </c>
      <c r="AH144" s="5">
        <v>5.7313939999999999E-3</v>
      </c>
      <c r="AI144" s="5">
        <v>0.24781912</v>
      </c>
    </row>
    <row r="145" spans="1:35">
      <c r="B145" s="5">
        <v>137</v>
      </c>
      <c r="C145" s="5" t="s">
        <v>306</v>
      </c>
      <c r="D145" s="5" t="s">
        <v>61</v>
      </c>
      <c r="E145" s="5" t="s">
        <v>61</v>
      </c>
      <c r="F145" s="5" t="s">
        <v>61</v>
      </c>
      <c r="G145" s="5" t="s">
        <v>258</v>
      </c>
      <c r="H145" s="5" t="s">
        <v>174</v>
      </c>
      <c r="I145" s="5" t="s">
        <v>289</v>
      </c>
      <c r="J145" s="5" t="s">
        <v>144</v>
      </c>
      <c r="K145" s="5" t="s">
        <v>131</v>
      </c>
      <c r="L145" s="5" t="s">
        <v>290</v>
      </c>
      <c r="M145" s="5" t="s">
        <v>61</v>
      </c>
      <c r="O145" s="5">
        <v>2.5467241999999999</v>
      </c>
      <c r="P145" s="5">
        <v>2.5467002000000001</v>
      </c>
      <c r="Q145" s="5">
        <v>1.7669763E-5</v>
      </c>
      <c r="R145" s="5">
        <v>6.3561703999999996E-6</v>
      </c>
      <c r="S145" s="5">
        <v>2.7841190999999998E-9</v>
      </c>
      <c r="T145" s="5">
        <v>3.4571763999999999E-4</v>
      </c>
      <c r="U145" s="5">
        <v>3.3850922999999999E-7</v>
      </c>
      <c r="V145" s="5">
        <v>1.5415781E-4</v>
      </c>
      <c r="W145" s="5">
        <v>1.7628558999999999E-3</v>
      </c>
      <c r="X145" s="5">
        <v>4.7183377999999998E-4</v>
      </c>
      <c r="Y145" s="5">
        <v>3.0499259999999998E-8</v>
      </c>
      <c r="Z145" s="5">
        <v>0.18093074000000001</v>
      </c>
      <c r="AA145" s="5">
        <v>-9.6348517000000005E-3</v>
      </c>
      <c r="AB145" s="5">
        <v>2.8235156E-9</v>
      </c>
      <c r="AC145" s="5">
        <v>4.9219808999999997E-4</v>
      </c>
      <c r="AD145" s="5">
        <v>0.74865629</v>
      </c>
      <c r="AE145" s="5">
        <v>3.5264219000000002E-10</v>
      </c>
      <c r="AF145" s="5">
        <v>2.5461566E-9</v>
      </c>
      <c r="AG145" s="5">
        <v>0.10624597</v>
      </c>
      <c r="AH145" s="5">
        <v>7.1627625000000002E-3</v>
      </c>
      <c r="AI145" s="5">
        <v>0.20765591999999999</v>
      </c>
    </row>
    <row r="146" spans="1:35">
      <c r="B146" s="5">
        <v>138</v>
      </c>
      <c r="C146" s="5" t="s">
        <v>307</v>
      </c>
      <c r="D146" s="5" t="s">
        <v>61</v>
      </c>
      <c r="E146" s="5" t="s">
        <v>61</v>
      </c>
      <c r="F146" s="5" t="s">
        <v>61</v>
      </c>
      <c r="G146" s="5" t="s">
        <v>258</v>
      </c>
      <c r="H146" s="5" t="s">
        <v>174</v>
      </c>
      <c r="I146" s="5" t="s">
        <v>289</v>
      </c>
      <c r="J146" s="5" t="s">
        <v>144</v>
      </c>
      <c r="K146" s="5" t="s">
        <v>131</v>
      </c>
      <c r="L146" s="5" t="s">
        <v>290</v>
      </c>
      <c r="M146" s="5" t="s">
        <v>61</v>
      </c>
      <c r="O146" s="5">
        <v>2.0303800999999999</v>
      </c>
      <c r="P146" s="5">
        <v>2.0303643</v>
      </c>
      <c r="Q146" s="5">
        <v>1.1718440000000001E-5</v>
      </c>
      <c r="R146" s="5">
        <v>4.1175279E-6</v>
      </c>
      <c r="S146" s="5">
        <v>1.9967714E-9</v>
      </c>
      <c r="T146" s="5">
        <v>4.6694062999999997E-4</v>
      </c>
      <c r="U146" s="5">
        <v>2.3649185999999999E-7</v>
      </c>
      <c r="V146" s="5">
        <v>2.3173588000000001E-4</v>
      </c>
      <c r="W146" s="5">
        <v>2.4939176999999998E-3</v>
      </c>
      <c r="X146" s="5">
        <v>6.2800355999999996E-4</v>
      </c>
      <c r="Y146" s="5">
        <v>2.0943696000000001E-8</v>
      </c>
      <c r="Z146" s="5">
        <v>0.14886914000000001</v>
      </c>
      <c r="AA146" s="5">
        <v>-1.0454895000000001E-2</v>
      </c>
      <c r="AB146" s="5">
        <v>2.9744145000000001E-9</v>
      </c>
      <c r="AC146" s="5">
        <v>3.2109484000000002E-4</v>
      </c>
      <c r="AD146" s="5">
        <v>0.63101583000000006</v>
      </c>
      <c r="AE146" s="5">
        <v>3.3615811000000001E-10</v>
      </c>
      <c r="AF146" s="5">
        <v>4.5975773000000001E-9</v>
      </c>
      <c r="AG146" s="5">
        <v>4.6734733000000001E-2</v>
      </c>
      <c r="AH146" s="5">
        <v>4.6801706000000002E-3</v>
      </c>
      <c r="AI146" s="5">
        <v>0.17117259000000001</v>
      </c>
    </row>
    <row r="147" spans="1:35">
      <c r="B147" s="5">
        <v>139</v>
      </c>
      <c r="C147" s="5" t="s">
        <v>308</v>
      </c>
      <c r="D147" s="5" t="s">
        <v>61</v>
      </c>
      <c r="E147" s="5" t="s">
        <v>61</v>
      </c>
      <c r="F147" s="5" t="s">
        <v>61</v>
      </c>
      <c r="G147" s="5" t="s">
        <v>258</v>
      </c>
      <c r="H147" s="5" t="s">
        <v>174</v>
      </c>
      <c r="I147" s="5" t="s">
        <v>289</v>
      </c>
      <c r="J147" s="5" t="s">
        <v>144</v>
      </c>
      <c r="K147" s="5" t="s">
        <v>131</v>
      </c>
      <c r="L147" s="5" t="s">
        <v>290</v>
      </c>
      <c r="M147" s="5" t="s">
        <v>61</v>
      </c>
      <c r="O147" s="5">
        <v>2.3947148999999999</v>
      </c>
      <c r="P147" s="5">
        <v>2.3927021000000002</v>
      </c>
      <c r="Q147" s="5">
        <v>1.3955579000000001E-3</v>
      </c>
      <c r="R147" s="5">
        <v>6.1724445999999998E-4</v>
      </c>
      <c r="S147" s="5">
        <v>2.4299568999999997E-7</v>
      </c>
      <c r="T147" s="5">
        <v>2.7157828999999998E-3</v>
      </c>
      <c r="U147" s="5">
        <v>2.3057691E-5</v>
      </c>
      <c r="V147" s="5">
        <v>5.8680199000000002E-4</v>
      </c>
      <c r="W147" s="5">
        <v>6.5487571999999997E-3</v>
      </c>
      <c r="X147" s="5">
        <v>1.7533204E-3</v>
      </c>
      <c r="Y147" s="5">
        <v>1.6542425E-6</v>
      </c>
      <c r="Z147" s="5">
        <v>5.4113050999999999</v>
      </c>
      <c r="AA147" s="5">
        <v>0.38174114999999997</v>
      </c>
      <c r="AB147" s="5">
        <v>2.0461455E-8</v>
      </c>
      <c r="AC147" s="5">
        <v>2.3305334E-2</v>
      </c>
      <c r="AD147" s="5">
        <v>101.02925</v>
      </c>
      <c r="AE147" s="5">
        <v>6.4444671999999995E-10</v>
      </c>
      <c r="AF147" s="5">
        <v>2.5547690999999999E-8</v>
      </c>
      <c r="AG147" s="5">
        <v>1.6609223</v>
      </c>
      <c r="AH147" s="5">
        <v>0.58884170000000002</v>
      </c>
      <c r="AI147" s="5">
        <v>6.8851901</v>
      </c>
    </row>
    <row r="148" spans="1:35">
      <c r="B148" s="5">
        <v>140</v>
      </c>
      <c r="C148" s="5" t="s">
        <v>309</v>
      </c>
      <c r="D148" s="5" t="s">
        <v>61</v>
      </c>
      <c r="E148" s="5" t="s">
        <v>61</v>
      </c>
      <c r="F148" s="5" t="s">
        <v>61</v>
      </c>
      <c r="G148" s="5" t="s">
        <v>258</v>
      </c>
      <c r="H148" s="5" t="s">
        <v>174</v>
      </c>
      <c r="I148" s="5" t="s">
        <v>289</v>
      </c>
      <c r="J148" s="5" t="s">
        <v>144</v>
      </c>
      <c r="K148" s="5" t="s">
        <v>131</v>
      </c>
      <c r="L148" s="5" t="s">
        <v>290</v>
      </c>
      <c r="M148" s="5" t="s">
        <v>61</v>
      </c>
      <c r="O148" s="5">
        <v>2.5337519999999998</v>
      </c>
      <c r="P148" s="5">
        <v>2.5337326</v>
      </c>
      <c r="Q148" s="5">
        <v>1.4186939E-5</v>
      </c>
      <c r="R148" s="5">
        <v>5.2165863E-6</v>
      </c>
      <c r="S148" s="5">
        <v>2.2518115E-9</v>
      </c>
      <c r="T148" s="5">
        <v>3.3199397999999998E-4</v>
      </c>
      <c r="U148" s="5">
        <v>2.8072794999999997E-7</v>
      </c>
      <c r="V148" s="5">
        <v>1.5030358E-4</v>
      </c>
      <c r="W148" s="5">
        <v>1.7194701999999999E-3</v>
      </c>
      <c r="X148" s="5">
        <v>4.5986026000000002E-4</v>
      </c>
      <c r="Y148" s="5">
        <v>2.3170386999999999E-8</v>
      </c>
      <c r="Z148" s="5">
        <v>0.14675458999999999</v>
      </c>
      <c r="AA148" s="5">
        <v>-1.0344351E-2</v>
      </c>
      <c r="AB148" s="5">
        <v>2.6608380999999999E-9</v>
      </c>
      <c r="AC148" s="5">
        <v>3.5544538999999998E-4</v>
      </c>
      <c r="AD148" s="5">
        <v>0.63441245000000002</v>
      </c>
      <c r="AE148" s="5">
        <v>3.4982187999999999E-10</v>
      </c>
      <c r="AF148" s="5">
        <v>2.4427494999999999E-9</v>
      </c>
      <c r="AG148" s="5">
        <v>5.3463982E-2</v>
      </c>
      <c r="AH148" s="5">
        <v>5.7252049000000001E-3</v>
      </c>
      <c r="AI148" s="5">
        <v>0.17052739</v>
      </c>
    </row>
    <row r="149" spans="1:35">
      <c r="B149" s="5">
        <v>141</v>
      </c>
      <c r="C149" s="5" t="s">
        <v>310</v>
      </c>
      <c r="D149" s="5" t="s">
        <v>61</v>
      </c>
      <c r="E149" s="5" t="s">
        <v>61</v>
      </c>
      <c r="F149" s="5" t="s">
        <v>61</v>
      </c>
      <c r="G149" s="5" t="s">
        <v>258</v>
      </c>
      <c r="H149" s="5" t="s">
        <v>174</v>
      </c>
      <c r="I149" s="5" t="s">
        <v>289</v>
      </c>
      <c r="J149" s="5" t="s">
        <v>144</v>
      </c>
      <c r="K149" s="5" t="s">
        <v>131</v>
      </c>
      <c r="L149" s="5" t="s">
        <v>290</v>
      </c>
      <c r="M149" s="5" t="s">
        <v>61</v>
      </c>
      <c r="O149" s="5">
        <v>3.1915108000000001</v>
      </c>
      <c r="P149" s="5">
        <v>3.1914929999999999</v>
      </c>
      <c r="Q149" s="5">
        <v>1.3630083E-5</v>
      </c>
      <c r="R149" s="5">
        <v>4.1537635000000001E-6</v>
      </c>
      <c r="S149" s="5">
        <v>2.5312652999999998E-9</v>
      </c>
      <c r="T149" s="5">
        <v>3.8961402000000002E-4</v>
      </c>
      <c r="U149" s="5">
        <v>2.5329943000000002E-7</v>
      </c>
      <c r="V149" s="5">
        <v>1.8501742E-4</v>
      </c>
      <c r="W149" s="5">
        <v>1.9835956000000001E-3</v>
      </c>
      <c r="X149" s="5">
        <v>4.7552479E-4</v>
      </c>
      <c r="Y149" s="5">
        <v>2.4134071999999999E-8</v>
      </c>
      <c r="Z149" s="5">
        <v>0.21515055999999999</v>
      </c>
      <c r="AA149" s="5">
        <v>3.1260282E-2</v>
      </c>
      <c r="AB149" s="5">
        <v>1.7038221000000001E-9</v>
      </c>
      <c r="AC149" s="5">
        <v>4.2546107999999998E-4</v>
      </c>
      <c r="AD149" s="5">
        <v>2.5777310999999998</v>
      </c>
      <c r="AE149" s="5">
        <v>2.0411124999999999E-10</v>
      </c>
      <c r="AF149" s="5">
        <v>7.2990651999999998E-9</v>
      </c>
      <c r="AG149" s="5">
        <v>6.8921871999999995E-2</v>
      </c>
      <c r="AH149" s="5">
        <v>5.4108636000000003E-3</v>
      </c>
      <c r="AI149" s="5">
        <v>0.24282645</v>
      </c>
    </row>
    <row r="150" spans="1:35">
      <c r="B150" s="5">
        <v>142</v>
      </c>
      <c r="C150" s="5" t="s">
        <v>311</v>
      </c>
      <c r="D150" s="5" t="s">
        <v>61</v>
      </c>
      <c r="E150" s="5" t="s">
        <v>61</v>
      </c>
      <c r="F150" s="5" t="s">
        <v>61</v>
      </c>
      <c r="G150" s="5" t="s">
        <v>258</v>
      </c>
      <c r="H150" s="5" t="s">
        <v>174</v>
      </c>
      <c r="I150" s="5" t="s">
        <v>289</v>
      </c>
      <c r="J150" s="5" t="s">
        <v>144</v>
      </c>
      <c r="K150" s="5" t="s">
        <v>131</v>
      </c>
      <c r="L150" s="5" t="s">
        <v>290</v>
      </c>
      <c r="M150" s="5" t="s">
        <v>61</v>
      </c>
      <c r="O150" s="5">
        <v>2.6923520999999999</v>
      </c>
      <c r="P150" s="5">
        <v>2.6922760000000001</v>
      </c>
      <c r="Q150" s="5">
        <v>6.0005442999999997E-5</v>
      </c>
      <c r="R150" s="5">
        <v>1.6151958999999998E-5</v>
      </c>
      <c r="S150" s="5">
        <v>1.36235E-8</v>
      </c>
      <c r="T150" s="5">
        <v>2.3118734E-3</v>
      </c>
      <c r="U150" s="5">
        <v>7.9868563000000004E-7</v>
      </c>
      <c r="V150" s="5">
        <v>1.2922448E-3</v>
      </c>
      <c r="W150" s="5">
        <v>1.2340273000000001E-2</v>
      </c>
      <c r="X150" s="5">
        <v>2.9148918E-3</v>
      </c>
      <c r="Y150" s="5">
        <v>8.6560928999999997E-8</v>
      </c>
      <c r="Z150" s="5">
        <v>1.0855786999999999</v>
      </c>
      <c r="AA150" s="5">
        <v>0.23969190000000001</v>
      </c>
      <c r="AB150" s="5">
        <v>7.1574875999999999E-9</v>
      </c>
      <c r="AC150" s="5">
        <v>1.8533336E-3</v>
      </c>
      <c r="AD150" s="5">
        <v>6.6914689999999997</v>
      </c>
      <c r="AE150" s="5">
        <v>2.3777607999999999E-10</v>
      </c>
      <c r="AF150" s="5">
        <v>9.3022281999999995E-9</v>
      </c>
      <c r="AG150" s="5">
        <v>0.18886683000000001</v>
      </c>
      <c r="AH150" s="5">
        <v>2.6969237E-2</v>
      </c>
      <c r="AI150" s="5">
        <v>1.2043189000000001</v>
      </c>
    </row>
    <row r="151" spans="1:35">
      <c r="B151" s="5">
        <v>143</v>
      </c>
      <c r="C151" s="5" t="s">
        <v>312</v>
      </c>
      <c r="D151" s="5" t="s">
        <v>61</v>
      </c>
      <c r="E151" s="5" t="s">
        <v>61</v>
      </c>
      <c r="F151" s="5" t="s">
        <v>61</v>
      </c>
      <c r="G151" s="5" t="s">
        <v>258</v>
      </c>
      <c r="H151" s="5" t="s">
        <v>174</v>
      </c>
      <c r="I151" s="5" t="s">
        <v>289</v>
      </c>
      <c r="J151" s="5" t="s">
        <v>144</v>
      </c>
      <c r="K151" s="5" t="s">
        <v>131</v>
      </c>
      <c r="L151" s="5" t="s">
        <v>290</v>
      </c>
      <c r="M151" s="5" t="s">
        <v>61</v>
      </c>
      <c r="O151" s="5">
        <v>2.0919981999999999</v>
      </c>
      <c r="P151" s="5">
        <v>2.0912806000000002</v>
      </c>
      <c r="Q151" s="5">
        <v>5.3977609999999998E-4</v>
      </c>
      <c r="R151" s="5">
        <v>1.7786964E-4</v>
      </c>
      <c r="S151" s="5">
        <v>6.8959857000000001E-8</v>
      </c>
      <c r="T151" s="5">
        <v>1.4593197E-3</v>
      </c>
      <c r="U151" s="5">
        <v>7.1485212000000001E-6</v>
      </c>
      <c r="V151" s="5">
        <v>3.5153780000000002E-4</v>
      </c>
      <c r="W151" s="5">
        <v>3.8714511000000002E-3</v>
      </c>
      <c r="X151" s="5">
        <v>1.0661755000000001E-3</v>
      </c>
      <c r="Y151" s="5">
        <v>5.5364059000000005E-7</v>
      </c>
      <c r="Z151" s="5">
        <v>3.0654816999999999</v>
      </c>
      <c r="AA151" s="5">
        <v>3.9904038000000002</v>
      </c>
      <c r="AB151" s="5">
        <v>9.7639018000000007E-9</v>
      </c>
      <c r="AC151" s="5">
        <v>1.3957104E-2</v>
      </c>
      <c r="AD151" s="5">
        <v>116.05933</v>
      </c>
      <c r="AE151" s="5">
        <v>3.8163916000000002E-10</v>
      </c>
      <c r="AF151" s="5">
        <v>3.2213975000000002E-8</v>
      </c>
      <c r="AG151" s="5">
        <v>1.6812349</v>
      </c>
      <c r="AH151" s="5">
        <v>0.32779543999999999</v>
      </c>
      <c r="AI151" s="5">
        <v>3.4605155999999999</v>
      </c>
    </row>
    <row r="152" spans="1:35">
      <c r="B152" s="5">
        <v>144</v>
      </c>
      <c r="C152" s="5" t="s">
        <v>313</v>
      </c>
      <c r="D152" s="5" t="s">
        <v>61</v>
      </c>
      <c r="E152" s="5" t="s">
        <v>61</v>
      </c>
      <c r="F152" s="5" t="s">
        <v>61</v>
      </c>
      <c r="G152" s="5" t="s">
        <v>258</v>
      </c>
      <c r="H152" s="5" t="s">
        <v>174</v>
      </c>
      <c r="I152" s="5" t="s">
        <v>289</v>
      </c>
      <c r="J152" s="5" t="s">
        <v>144</v>
      </c>
      <c r="K152" s="5" t="s">
        <v>131</v>
      </c>
      <c r="L152" s="5" t="s">
        <v>290</v>
      </c>
      <c r="M152" s="5" t="s">
        <v>61</v>
      </c>
      <c r="O152" s="5">
        <v>2.1233012000000002</v>
      </c>
      <c r="P152" s="5">
        <v>2.1216474999999999</v>
      </c>
      <c r="Q152" s="5">
        <v>1.1469655E-3</v>
      </c>
      <c r="R152" s="5">
        <v>5.0676951000000003E-4</v>
      </c>
      <c r="S152" s="5">
        <v>1.9951276E-7</v>
      </c>
      <c r="T152" s="5">
        <v>2.2827190999999999E-3</v>
      </c>
      <c r="U152" s="5">
        <v>1.8964285999999999E-5</v>
      </c>
      <c r="V152" s="5">
        <v>5.0293937000000003E-4</v>
      </c>
      <c r="W152" s="5">
        <v>5.6344487999999996E-3</v>
      </c>
      <c r="X152" s="5">
        <v>1.5122734999999999E-3</v>
      </c>
      <c r="Y152" s="5">
        <v>1.3639195E-6</v>
      </c>
      <c r="Z152" s="5">
        <v>4.4784142999999998</v>
      </c>
      <c r="AA152" s="5">
        <v>0.31134568000000001</v>
      </c>
      <c r="AB152" s="5">
        <v>1.7332057000000001E-8</v>
      </c>
      <c r="AC152" s="5">
        <v>1.9244051000000002E-2</v>
      </c>
      <c r="AD152" s="5">
        <v>82.442149000000001</v>
      </c>
      <c r="AE152" s="5">
        <v>5.6769634999999999E-10</v>
      </c>
      <c r="AF152" s="5">
        <v>2.1447815999999999E-8</v>
      </c>
      <c r="AG152" s="5">
        <v>1.4141177</v>
      </c>
      <c r="AH152" s="5">
        <v>0.48373764000000002</v>
      </c>
      <c r="AI152" s="5">
        <v>5.6907772999999997</v>
      </c>
    </row>
    <row r="153" spans="1:35">
      <c r="B153" s="5">
        <v>145</v>
      </c>
      <c r="C153" s="5" t="s">
        <v>314</v>
      </c>
      <c r="D153" s="5" t="s">
        <v>61</v>
      </c>
      <c r="E153" s="5" t="s">
        <v>61</v>
      </c>
      <c r="F153" s="5" t="s">
        <v>61</v>
      </c>
      <c r="G153" s="5" t="s">
        <v>258</v>
      </c>
      <c r="H153" s="5" t="s">
        <v>174</v>
      </c>
      <c r="I153" s="5" t="s">
        <v>289</v>
      </c>
      <c r="J153" s="5" t="s">
        <v>144</v>
      </c>
      <c r="K153" s="5" t="s">
        <v>131</v>
      </c>
      <c r="L153" s="5" t="s">
        <v>290</v>
      </c>
      <c r="M153" s="5" t="s">
        <v>61</v>
      </c>
      <c r="O153" s="5">
        <v>3.1518915000000001</v>
      </c>
      <c r="P153" s="5">
        <v>3.1518351</v>
      </c>
      <c r="Q153" s="5">
        <v>4.2173474000000001E-5</v>
      </c>
      <c r="R153" s="5">
        <v>1.4176573E-5</v>
      </c>
      <c r="S153" s="5">
        <v>6.1775440000000002E-9</v>
      </c>
      <c r="T153" s="5">
        <v>4.6097230999999998E-4</v>
      </c>
      <c r="U153" s="5">
        <v>6.6628866999999996E-7</v>
      </c>
      <c r="V153" s="5">
        <v>1.7398363000000001E-4</v>
      </c>
      <c r="W153" s="5">
        <v>1.9261961000000001E-3</v>
      </c>
      <c r="X153" s="5">
        <v>4.7161301000000003E-4</v>
      </c>
      <c r="Y153" s="5">
        <v>5.3671023999999999E-8</v>
      </c>
      <c r="Z153" s="5">
        <v>0.35945549999999998</v>
      </c>
      <c r="AA153" s="5">
        <v>0.19270499999999999</v>
      </c>
      <c r="AB153" s="5">
        <v>2.2403345E-9</v>
      </c>
      <c r="AC153" s="5">
        <v>1.1461278999999999E-3</v>
      </c>
      <c r="AD153" s="5">
        <v>5.1798653000000003</v>
      </c>
      <c r="AE153" s="5">
        <v>3.2340208999999999E-11</v>
      </c>
      <c r="AF153" s="5">
        <v>2.1705982000000002E-9</v>
      </c>
      <c r="AG153" s="5">
        <v>0.17155407</v>
      </c>
      <c r="AH153" s="5">
        <v>2.1328634999999999E-2</v>
      </c>
      <c r="AI153" s="5">
        <v>0.40893877000000001</v>
      </c>
    </row>
    <row r="154" spans="1:35">
      <c r="B154" s="5">
        <v>146</v>
      </c>
      <c r="C154" s="5" t="s">
        <v>315</v>
      </c>
      <c r="D154" s="5" t="s">
        <v>61</v>
      </c>
      <c r="E154" s="5" t="s">
        <v>61</v>
      </c>
      <c r="F154" s="5" t="s">
        <v>61</v>
      </c>
      <c r="G154" s="5" t="s">
        <v>258</v>
      </c>
      <c r="H154" s="5" t="s">
        <v>174</v>
      </c>
      <c r="I154" s="5" t="s">
        <v>289</v>
      </c>
      <c r="J154" s="5" t="s">
        <v>144</v>
      </c>
      <c r="K154" s="5" t="s">
        <v>266</v>
      </c>
      <c r="L154" s="5" t="s">
        <v>290</v>
      </c>
      <c r="M154" s="5" t="s">
        <v>61</v>
      </c>
      <c r="O154" s="5">
        <v>0.17894663999999999</v>
      </c>
      <c r="P154" s="5">
        <v>0.17770689000000001</v>
      </c>
      <c r="Q154" s="5">
        <v>1.2051716000000001E-3</v>
      </c>
      <c r="R154" s="5">
        <v>3.4577459E-5</v>
      </c>
      <c r="S154" s="5">
        <v>1.3896897000000001E-8</v>
      </c>
      <c r="T154" s="5">
        <v>6.9822281999999995E-4</v>
      </c>
      <c r="U154" s="5">
        <v>5.1348338000000002E-6</v>
      </c>
      <c r="V154" s="5">
        <v>1.897728E-4</v>
      </c>
      <c r="W154" s="5">
        <v>2.2350673E-3</v>
      </c>
      <c r="X154" s="5">
        <v>6.9697181999999998E-4</v>
      </c>
      <c r="Y154" s="5">
        <v>1.0078346999999999E-7</v>
      </c>
      <c r="Z154" s="5">
        <v>0.73704917000000003</v>
      </c>
      <c r="AA154" s="5">
        <v>1.0017968E-2</v>
      </c>
      <c r="AB154" s="5">
        <v>5.9664754999999997E-9</v>
      </c>
      <c r="AC154" s="5">
        <v>1.8533147E-3</v>
      </c>
      <c r="AD154" s="5">
        <v>4.2551654000000001</v>
      </c>
      <c r="AE154" s="5">
        <v>3.8667611999999999E-10</v>
      </c>
      <c r="AF154" s="5">
        <v>5.0129853000000002E-9</v>
      </c>
      <c r="AG154" s="5">
        <v>0.23008497999999999</v>
      </c>
      <c r="AH154" s="5">
        <v>3.7998444999999999E-2</v>
      </c>
      <c r="AI154" s="5">
        <v>0.95941082</v>
      </c>
    </row>
    <row r="155" spans="1:35">
      <c r="B155" s="5">
        <v>147</v>
      </c>
      <c r="C155" s="5" t="s">
        <v>316</v>
      </c>
      <c r="D155" s="5" t="s">
        <v>61</v>
      </c>
      <c r="E155" s="5" t="s">
        <v>61</v>
      </c>
      <c r="F155" s="5" t="s">
        <v>61</v>
      </c>
      <c r="G155" s="5" t="s">
        <v>258</v>
      </c>
      <c r="H155" s="5" t="s">
        <v>174</v>
      </c>
      <c r="I155" s="5" t="s">
        <v>289</v>
      </c>
      <c r="J155" s="5" t="s">
        <v>144</v>
      </c>
      <c r="K155" s="5" t="s">
        <v>131</v>
      </c>
      <c r="L155" s="5" t="s">
        <v>290</v>
      </c>
      <c r="M155" s="5" t="s">
        <v>61</v>
      </c>
      <c r="O155" s="5">
        <v>1.0719508000000001E-2</v>
      </c>
      <c r="P155" s="5">
        <v>1.0123662E-2</v>
      </c>
      <c r="Q155" s="5">
        <v>5.9299451999999999E-4</v>
      </c>
      <c r="R155" s="5">
        <v>2.8514884999999999E-6</v>
      </c>
      <c r="S155" s="5">
        <v>1.3327334000000001E-9</v>
      </c>
      <c r="T155" s="5">
        <v>3.1522692E-4</v>
      </c>
      <c r="U155" s="5">
        <v>1.9037481000000001E-7</v>
      </c>
      <c r="V155" s="5">
        <v>1.4601497E-4</v>
      </c>
      <c r="W155" s="5">
        <v>1.6739120000000001E-3</v>
      </c>
      <c r="X155" s="5">
        <v>4.3772998000000002E-4</v>
      </c>
      <c r="Y155" s="5">
        <v>1.6337879999999999E-8</v>
      </c>
      <c r="Z155" s="5">
        <v>0.11421474</v>
      </c>
      <c r="AA155" s="5">
        <v>-1.1951339E-2</v>
      </c>
      <c r="AB155" s="5">
        <v>2.5421828000000001E-9</v>
      </c>
      <c r="AC155" s="5">
        <v>2.3966419E-4</v>
      </c>
      <c r="AD155" s="5">
        <v>0.23480243000000001</v>
      </c>
      <c r="AE155" s="5">
        <v>2.9551782999999998E-10</v>
      </c>
      <c r="AF155" s="5">
        <v>9.3739205000000004E-10</v>
      </c>
      <c r="AG155" s="5">
        <v>3.5941423E-2</v>
      </c>
      <c r="AH155" s="5">
        <v>3.3535823E-3</v>
      </c>
      <c r="AI155" s="5">
        <v>0.13172344</v>
      </c>
    </row>
    <row r="156" spans="1:35">
      <c r="B156" s="5">
        <v>148</v>
      </c>
      <c r="C156" s="5" t="s">
        <v>317</v>
      </c>
      <c r="D156" s="5" t="s">
        <v>61</v>
      </c>
      <c r="E156" s="5" t="s">
        <v>61</v>
      </c>
      <c r="F156" s="5" t="s">
        <v>61</v>
      </c>
      <c r="G156" s="5" t="s">
        <v>258</v>
      </c>
      <c r="H156" s="5" t="s">
        <v>174</v>
      </c>
      <c r="I156" s="5" t="s">
        <v>289</v>
      </c>
      <c r="J156" s="5" t="s">
        <v>144</v>
      </c>
      <c r="K156" s="5" t="s">
        <v>266</v>
      </c>
      <c r="L156" s="5" t="s">
        <v>290</v>
      </c>
      <c r="M156" s="5" t="s">
        <v>61</v>
      </c>
      <c r="O156" s="5">
        <v>1.7385992999999999E-2</v>
      </c>
      <c r="P156" s="5">
        <v>1.6745025E-2</v>
      </c>
      <c r="Q156" s="5">
        <v>6.3709498000000004E-4</v>
      </c>
      <c r="R156" s="5">
        <v>3.8725013999999998E-6</v>
      </c>
      <c r="S156" s="5">
        <v>1.7202032999999999E-9</v>
      </c>
      <c r="T156" s="5">
        <v>3.3848405000000002E-4</v>
      </c>
      <c r="U156" s="5">
        <v>3.4124489000000001E-7</v>
      </c>
      <c r="V156" s="5">
        <v>1.4823726999999999E-4</v>
      </c>
      <c r="W156" s="5">
        <v>1.7045423E-3</v>
      </c>
      <c r="X156" s="5">
        <v>4.5454650999999998E-4</v>
      </c>
      <c r="Y156" s="5">
        <v>2.0343221E-8</v>
      </c>
      <c r="Z156" s="5">
        <v>0.14967733</v>
      </c>
      <c r="AA156" s="5">
        <v>-1.1340595E-2</v>
      </c>
      <c r="AB156" s="5">
        <v>2.7401590999999999E-9</v>
      </c>
      <c r="AC156" s="5">
        <v>3.1335959000000001E-4</v>
      </c>
      <c r="AD156" s="5">
        <v>0.40889050999999998</v>
      </c>
      <c r="AE156" s="5">
        <v>2.9743705999999999E-10</v>
      </c>
      <c r="AF156" s="5">
        <v>1.2101619999999999E-9</v>
      </c>
      <c r="AG156" s="5">
        <v>4.8797777000000001E-2</v>
      </c>
      <c r="AH156" s="5">
        <v>4.6685260000000001E-3</v>
      </c>
      <c r="AI156" s="5">
        <v>0.17927182999999999</v>
      </c>
    </row>
    <row r="157" spans="1:35">
      <c r="A157" s="1" t="s">
        <v>318</v>
      </c>
      <c r="B157" s="5">
        <v>149</v>
      </c>
      <c r="C157" s="5" t="s">
        <v>319</v>
      </c>
      <c r="D157" s="5" t="s">
        <v>61</v>
      </c>
      <c r="E157" s="5" t="s">
        <v>61</v>
      </c>
      <c r="F157" s="5" t="s">
        <v>61</v>
      </c>
      <c r="G157" s="5" t="s">
        <v>258</v>
      </c>
      <c r="H157" s="5" t="s">
        <v>174</v>
      </c>
      <c r="I157" s="5" t="s">
        <v>289</v>
      </c>
      <c r="J157" s="5" t="s">
        <v>144</v>
      </c>
      <c r="K157" s="5" t="s">
        <v>266</v>
      </c>
      <c r="L157" s="5" t="s">
        <v>290</v>
      </c>
      <c r="M157" s="5" t="s">
        <v>61</v>
      </c>
      <c r="O157" s="5">
        <v>4.1408555E-2</v>
      </c>
      <c r="P157" s="5">
        <v>4.0695243999999998E-2</v>
      </c>
      <c r="Q157" s="5">
        <v>7.0467171000000001E-4</v>
      </c>
      <c r="R157" s="5">
        <v>8.6391389000000001E-6</v>
      </c>
      <c r="S157" s="5">
        <v>3.6247668999999999E-9</v>
      </c>
      <c r="T157" s="5">
        <v>3.8509542999999997E-4</v>
      </c>
      <c r="U157" s="5">
        <v>1.092374E-6</v>
      </c>
      <c r="V157" s="5">
        <v>1.5399755000000001E-4</v>
      </c>
      <c r="W157" s="5">
        <v>1.7762815E-3</v>
      </c>
      <c r="X157" s="5">
        <v>4.850225E-4</v>
      </c>
      <c r="Y157" s="5">
        <v>3.1742974999999997E-8</v>
      </c>
      <c r="Z157" s="5">
        <v>0.22783610000000001</v>
      </c>
      <c r="AA157" s="5">
        <v>-7.9435602999999994E-3</v>
      </c>
      <c r="AB157" s="5">
        <v>3.1668636999999999E-9</v>
      </c>
      <c r="AC157" s="5">
        <v>5.3403643999999997E-4</v>
      </c>
      <c r="AD157" s="5">
        <v>0.96822224000000001</v>
      </c>
      <c r="AE157" s="5">
        <v>3.1214749999999998E-10</v>
      </c>
      <c r="AF157" s="5">
        <v>1.6808872999999999E-9</v>
      </c>
      <c r="AG157" s="5">
        <v>7.1358307999999995E-2</v>
      </c>
      <c r="AH157" s="5">
        <v>9.6737152999999999E-3</v>
      </c>
      <c r="AI157" s="5">
        <v>0.28271536000000003</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0"/>
  <sheetViews>
    <sheetView topLeftCell="AC146" zoomScale="125" zoomScaleNormal="125" workbookViewId="0">
      <selection activeCell="AF13" sqref="AF13:AF160"/>
    </sheetView>
  </sheetViews>
  <sheetFormatPr baseColWidth="10" defaultColWidth="8.875" defaultRowHeight="15.75"/>
  <cols>
    <col min="1" max="1" width="7.625" customWidth="1"/>
    <col min="2" max="2" width="5.875" customWidth="1"/>
    <col min="3" max="3" width="111.375" customWidth="1"/>
    <col min="4" max="7" width="7.5" customWidth="1"/>
    <col min="8" max="8" width="5.625" customWidth="1"/>
    <col min="9" max="9" width="20.375" customWidth="1"/>
    <col min="10" max="10" width="15" customWidth="1"/>
    <col min="11" max="11" width="11.625" customWidth="1"/>
    <col min="12" max="12" width="35.875" customWidth="1"/>
    <col min="13" max="13" width="13" customWidth="1"/>
    <col min="15" max="15" width="21.875" customWidth="1"/>
    <col min="16" max="16" width="16.5" customWidth="1"/>
    <col min="17" max="17" width="13" customWidth="1"/>
    <col min="18" max="18" width="33.375" customWidth="1"/>
    <col min="19" max="19" width="29.625" customWidth="1"/>
    <col min="20" max="20" width="25.125" customWidth="1"/>
    <col min="21" max="21" width="30.875" customWidth="1"/>
    <col min="22" max="22" width="54.375" customWidth="1"/>
    <col min="23" max="23" width="43" customWidth="1"/>
    <col min="24" max="24" width="22.375" customWidth="1"/>
    <col min="25" max="25" width="28.375" customWidth="1"/>
    <col min="26" max="26" width="31.875" customWidth="1"/>
    <col min="27" max="27" width="24.5" customWidth="1"/>
    <col min="28" max="28" width="28.875" customWidth="1"/>
    <col min="29" max="29" width="34" customWidth="1"/>
    <col min="30" max="30" width="36.625" customWidth="1"/>
    <col min="32" max="32" width="8.625" customWidth="1"/>
    <col min="33" max="33" width="14.625" customWidth="1"/>
  </cols>
  <sheetData>
    <row r="1" spans="1:16384" s="1" customFormat="1" ht="12">
      <c r="A1" s="1" t="s">
        <v>48</v>
      </c>
      <c r="B1" s="1">
        <v>1</v>
      </c>
      <c r="C1" s="1">
        <f>B1+1</f>
        <v>2</v>
      </c>
      <c r="D1" s="1">
        <f t="shared" ref="D1:AG1" si="0">C1+1</f>
        <v>3</v>
      </c>
      <c r="E1" s="1">
        <f t="shared" si="0"/>
        <v>4</v>
      </c>
      <c r="F1" s="1">
        <f t="shared" si="0"/>
        <v>5</v>
      </c>
      <c r="G1" s="1">
        <f t="shared" si="0"/>
        <v>6</v>
      </c>
      <c r="H1" s="1">
        <f t="shared" si="0"/>
        <v>7</v>
      </c>
      <c r="I1" s="1">
        <f t="shared" si="0"/>
        <v>8</v>
      </c>
      <c r="J1" s="1">
        <f t="shared" si="0"/>
        <v>9</v>
      </c>
      <c r="K1" s="1">
        <f t="shared" si="0"/>
        <v>10</v>
      </c>
      <c r="L1" s="1">
        <f t="shared" si="0"/>
        <v>11</v>
      </c>
      <c r="M1" s="1">
        <f t="shared" si="0"/>
        <v>12</v>
      </c>
      <c r="N1" s="1">
        <f t="shared" si="0"/>
        <v>13</v>
      </c>
      <c r="O1" s="1">
        <f t="shared" si="0"/>
        <v>14</v>
      </c>
      <c r="P1" s="1">
        <f t="shared" si="0"/>
        <v>15</v>
      </c>
      <c r="Q1" s="1">
        <f t="shared" si="0"/>
        <v>16</v>
      </c>
      <c r="R1" s="1">
        <f t="shared" si="0"/>
        <v>17</v>
      </c>
      <c r="S1" s="1">
        <f t="shared" si="0"/>
        <v>18</v>
      </c>
      <c r="T1" s="1">
        <f t="shared" si="0"/>
        <v>19</v>
      </c>
      <c r="U1" s="1">
        <f t="shared" si="0"/>
        <v>20</v>
      </c>
      <c r="V1" s="1">
        <f t="shared" si="0"/>
        <v>21</v>
      </c>
      <c r="W1" s="1">
        <f t="shared" si="0"/>
        <v>22</v>
      </c>
      <c r="X1" s="1">
        <f t="shared" si="0"/>
        <v>23</v>
      </c>
      <c r="Y1" s="1">
        <f t="shared" si="0"/>
        <v>24</v>
      </c>
      <c r="Z1" s="1">
        <f t="shared" si="0"/>
        <v>25</v>
      </c>
      <c r="AA1" s="1">
        <f t="shared" si="0"/>
        <v>26</v>
      </c>
      <c r="AB1" s="1">
        <f t="shared" si="0"/>
        <v>27</v>
      </c>
      <c r="AC1" s="1">
        <f t="shared" si="0"/>
        <v>28</v>
      </c>
      <c r="AD1" s="1">
        <f t="shared" si="0"/>
        <v>29</v>
      </c>
      <c r="AE1" s="1">
        <f t="shared" si="0"/>
        <v>30</v>
      </c>
      <c r="AF1" s="1">
        <f t="shared" si="0"/>
        <v>31</v>
      </c>
      <c r="AG1" s="1">
        <f t="shared" si="0"/>
        <v>32</v>
      </c>
    </row>
    <row r="2" spans="1:16384">
      <c r="B2" s="1" t="s">
        <v>49</v>
      </c>
      <c r="C2" s="1" t="s">
        <v>50</v>
      </c>
      <c r="O2" s="7"/>
      <c r="P2" s="7"/>
      <c r="Q2" s="7"/>
      <c r="R2" s="7"/>
      <c r="S2" s="7"/>
      <c r="T2" s="7"/>
      <c r="U2" s="7"/>
      <c r="V2" s="7"/>
      <c r="X2" s="7"/>
      <c r="Y2" s="7"/>
      <c r="Z2" s="7"/>
      <c r="AA2" s="7"/>
      <c r="AB2" s="7"/>
      <c r="AC2" s="7"/>
      <c r="AD2" s="7"/>
      <c r="AE2" s="7"/>
      <c r="AF2" s="15"/>
      <c r="AG2" s="15"/>
      <c r="AH2" s="15"/>
      <c r="AI2" s="15"/>
    </row>
    <row r="3" spans="1:16384" ht="28.5">
      <c r="B3" s="3" t="s">
        <v>320</v>
      </c>
      <c r="O3" s="7"/>
      <c r="P3" s="7"/>
      <c r="Q3" s="7"/>
      <c r="R3" s="7"/>
      <c r="S3" s="7"/>
      <c r="T3" s="7"/>
      <c r="U3" s="7"/>
      <c r="V3" s="7"/>
      <c r="X3" s="7"/>
      <c r="Y3" s="7"/>
      <c r="Z3" s="7"/>
      <c r="AA3" s="7"/>
      <c r="AB3" s="7"/>
      <c r="AC3" s="7"/>
      <c r="AD3" s="7"/>
      <c r="AE3" s="7"/>
      <c r="AF3" s="15"/>
      <c r="AG3" s="15"/>
      <c r="AH3" s="15"/>
      <c r="AI3" s="15"/>
    </row>
    <row r="4" spans="1:16384">
      <c r="P4" s="7"/>
      <c r="Q4" s="7"/>
      <c r="R4" s="7"/>
      <c r="S4" s="7"/>
      <c r="T4" s="7"/>
      <c r="U4" s="7"/>
      <c r="V4" s="7"/>
      <c r="X4" s="14"/>
      <c r="Y4" s="7"/>
      <c r="Z4" s="7"/>
      <c r="AA4" s="14"/>
      <c r="AB4" s="7"/>
      <c r="AC4" s="7"/>
      <c r="AD4" s="14"/>
      <c r="AE4" s="7"/>
      <c r="AF4" s="7"/>
      <c r="AG4" s="7"/>
      <c r="AH4" s="7"/>
      <c r="AI4" s="7"/>
    </row>
    <row r="5" spans="1:16384" ht="14.1" customHeight="1">
      <c r="A5" s="1" t="s">
        <v>51</v>
      </c>
      <c r="B5" s="4" t="s">
        <v>52</v>
      </c>
      <c r="C5" s="4" t="s">
        <v>53</v>
      </c>
      <c r="D5" s="4" t="s">
        <v>53</v>
      </c>
      <c r="E5" s="4" t="s">
        <v>53</v>
      </c>
      <c r="F5" s="4" t="s">
        <v>53</v>
      </c>
      <c r="G5" s="4" t="s">
        <v>54</v>
      </c>
      <c r="H5" s="4" t="s">
        <v>55</v>
      </c>
      <c r="I5" s="4" t="s">
        <v>56</v>
      </c>
      <c r="J5" s="4" t="s">
        <v>57</v>
      </c>
      <c r="K5" s="4" t="s">
        <v>58</v>
      </c>
      <c r="L5" s="4" t="s">
        <v>58</v>
      </c>
      <c r="M5" s="4" t="s">
        <v>59</v>
      </c>
      <c r="O5" s="8" t="s">
        <v>60</v>
      </c>
      <c r="P5" s="8" t="s">
        <v>60</v>
      </c>
      <c r="Q5" s="8" t="s">
        <v>60</v>
      </c>
      <c r="R5" s="8" t="s">
        <v>60</v>
      </c>
      <c r="S5" s="8" t="s">
        <v>60</v>
      </c>
      <c r="T5" s="8" t="s">
        <v>60</v>
      </c>
      <c r="U5" s="8" t="s">
        <v>60</v>
      </c>
      <c r="V5" s="8" t="s">
        <v>60</v>
      </c>
      <c r="W5" s="8" t="s">
        <v>60</v>
      </c>
      <c r="X5" s="8" t="s">
        <v>60</v>
      </c>
      <c r="Y5" s="8" t="s">
        <v>60</v>
      </c>
      <c r="Z5" s="8" t="s">
        <v>60</v>
      </c>
      <c r="AA5" s="8" t="s">
        <v>60</v>
      </c>
      <c r="AB5" s="8" t="s">
        <v>60</v>
      </c>
      <c r="AC5" s="8" t="s">
        <v>60</v>
      </c>
      <c r="AD5" s="8" t="s">
        <v>60</v>
      </c>
      <c r="AF5" s="16" t="s">
        <v>27</v>
      </c>
      <c r="AG5" s="17"/>
    </row>
    <row r="6" spans="1:16384" ht="63.95" customHeight="1">
      <c r="B6" s="4" t="s">
        <v>61</v>
      </c>
      <c r="C6" s="4" t="s">
        <v>62</v>
      </c>
      <c r="D6" s="4" t="s">
        <v>63</v>
      </c>
      <c r="E6" s="4" t="s">
        <v>64</v>
      </c>
      <c r="F6" s="4" t="s">
        <v>65</v>
      </c>
      <c r="G6" s="4" t="s">
        <v>61</v>
      </c>
      <c r="H6" s="4" t="s">
        <v>61</v>
      </c>
      <c r="I6" s="4" t="s">
        <v>61</v>
      </c>
      <c r="J6" s="4" t="s">
        <v>61</v>
      </c>
      <c r="K6" s="4" t="s">
        <v>66</v>
      </c>
      <c r="L6" s="4" t="s">
        <v>67</v>
      </c>
      <c r="M6" s="4" t="s">
        <v>61</v>
      </c>
      <c r="O6" s="8" t="s">
        <v>68</v>
      </c>
      <c r="P6" s="8" t="s">
        <v>72</v>
      </c>
      <c r="Q6" s="8" t="s">
        <v>73</v>
      </c>
      <c r="R6" s="8" t="s">
        <v>74</v>
      </c>
      <c r="S6" s="8" t="s">
        <v>75</v>
      </c>
      <c r="T6" s="8" t="s">
        <v>76</v>
      </c>
      <c r="U6" s="8" t="s">
        <v>77</v>
      </c>
      <c r="V6" s="8" t="s">
        <v>78</v>
      </c>
      <c r="W6" s="8" t="s">
        <v>79</v>
      </c>
      <c r="X6" s="8" t="s">
        <v>80</v>
      </c>
      <c r="Y6" s="8" t="s">
        <v>81</v>
      </c>
      <c r="Z6" s="8" t="s">
        <v>82</v>
      </c>
      <c r="AA6" s="8" t="s">
        <v>83</v>
      </c>
      <c r="AB6" s="8" t="s">
        <v>84</v>
      </c>
      <c r="AC6" s="8" t="s">
        <v>85</v>
      </c>
      <c r="AD6" s="8" t="s">
        <v>86</v>
      </c>
      <c r="AF6" s="17"/>
      <c r="AG6" s="17"/>
    </row>
    <row r="7" spans="1:16384" ht="27.95" customHeight="1">
      <c r="B7" s="4" t="s">
        <v>61</v>
      </c>
      <c r="C7" s="4" t="s">
        <v>61</v>
      </c>
      <c r="D7" s="4" t="s">
        <v>61</v>
      </c>
      <c r="E7" s="4" t="s">
        <v>61</v>
      </c>
      <c r="F7" s="4" t="s">
        <v>61</v>
      </c>
      <c r="G7" s="4" t="s">
        <v>61</v>
      </c>
      <c r="H7" s="4" t="s">
        <v>61</v>
      </c>
      <c r="I7" s="4" t="s">
        <v>61</v>
      </c>
      <c r="J7" s="4" t="s">
        <v>61</v>
      </c>
      <c r="K7" s="4" t="s">
        <v>61</v>
      </c>
      <c r="L7" s="4" t="s">
        <v>61</v>
      </c>
      <c r="M7" s="4" t="s">
        <v>61</v>
      </c>
      <c r="O7" s="8" t="s">
        <v>89</v>
      </c>
      <c r="P7" s="8" t="s">
        <v>90</v>
      </c>
      <c r="Q7" s="8" t="s">
        <v>91</v>
      </c>
      <c r="R7" s="8" t="s">
        <v>92</v>
      </c>
      <c r="S7" s="8" t="s">
        <v>93</v>
      </c>
      <c r="T7" s="8" t="s">
        <v>94</v>
      </c>
      <c r="U7" s="8" t="s">
        <v>95</v>
      </c>
      <c r="V7" s="8" t="s">
        <v>96</v>
      </c>
      <c r="W7" s="8" t="s">
        <v>97</v>
      </c>
      <c r="X7" s="8" t="s">
        <v>98</v>
      </c>
      <c r="Y7" s="8" t="s">
        <v>99</v>
      </c>
      <c r="Z7" s="8" t="s">
        <v>100</v>
      </c>
      <c r="AA7" s="8" t="s">
        <v>101</v>
      </c>
      <c r="AB7" s="8" t="s">
        <v>102</v>
      </c>
      <c r="AC7" s="8" t="s">
        <v>102</v>
      </c>
      <c r="AD7" s="8" t="s">
        <v>103</v>
      </c>
      <c r="AF7" s="16" t="s">
        <v>321</v>
      </c>
      <c r="AG7" s="16" t="s">
        <v>322</v>
      </c>
    </row>
    <row r="8" spans="1:16384" ht="14.1" customHeight="1">
      <c r="B8" s="4" t="s">
        <v>61</v>
      </c>
      <c r="C8" s="4" t="s">
        <v>61</v>
      </c>
      <c r="D8" s="4" t="s">
        <v>61</v>
      </c>
      <c r="E8" s="4" t="s">
        <v>61</v>
      </c>
      <c r="F8" s="4" t="s">
        <v>61</v>
      </c>
      <c r="G8" s="4" t="s">
        <v>61</v>
      </c>
      <c r="H8" s="4" t="s">
        <v>61</v>
      </c>
      <c r="I8" s="4" t="s">
        <v>61</v>
      </c>
      <c r="J8" s="4" t="s">
        <v>61</v>
      </c>
      <c r="K8" s="4" t="s">
        <v>61</v>
      </c>
      <c r="L8" s="4" t="s">
        <v>61</v>
      </c>
      <c r="M8" s="4" t="s">
        <v>61</v>
      </c>
      <c r="O8" s="8" t="s">
        <v>104</v>
      </c>
      <c r="P8" s="8" t="s">
        <v>108</v>
      </c>
      <c r="Q8" s="8" t="s">
        <v>109</v>
      </c>
      <c r="R8" s="8" t="s">
        <v>110</v>
      </c>
      <c r="S8" s="8" t="s">
        <v>111</v>
      </c>
      <c r="T8" s="8" t="s">
        <v>112</v>
      </c>
      <c r="U8" s="8" t="s">
        <v>113</v>
      </c>
      <c r="V8" s="8" t="s">
        <v>114</v>
      </c>
      <c r="W8" s="8" t="s">
        <v>115</v>
      </c>
      <c r="X8" s="8" t="s">
        <v>116</v>
      </c>
      <c r="Y8" s="8" t="s">
        <v>117</v>
      </c>
      <c r="Z8" s="8" t="s">
        <v>118</v>
      </c>
      <c r="AA8" s="8" t="s">
        <v>119</v>
      </c>
      <c r="AB8" s="8" t="s">
        <v>120</v>
      </c>
      <c r="AC8" s="8" t="s">
        <v>121</v>
      </c>
      <c r="AD8" s="8" t="s">
        <v>122</v>
      </c>
      <c r="AF8" s="17"/>
      <c r="AG8" s="17"/>
    </row>
    <row r="9" spans="1:16384">
      <c r="A9" s="1"/>
    </row>
    <row r="10" spans="1:16384" s="2" customFormat="1">
      <c r="A10" s="1"/>
      <c r="C10" s="2" t="s">
        <v>323</v>
      </c>
      <c r="N10"/>
      <c r="O10" s="9">
        <v>8100</v>
      </c>
      <c r="P10" s="10">
        <v>5.3600000000000002E-2</v>
      </c>
      <c r="Q10" s="10">
        <v>55.6</v>
      </c>
      <c r="R10" s="2">
        <v>1.61</v>
      </c>
      <c r="S10" s="10">
        <v>19.5</v>
      </c>
      <c r="T10" s="10">
        <v>177</v>
      </c>
      <c r="U10" s="10">
        <v>40.6</v>
      </c>
      <c r="V10" s="10">
        <v>6.3600000000000004E-2</v>
      </c>
      <c r="W10" s="10">
        <v>65000</v>
      </c>
      <c r="X10" s="10">
        <v>11500</v>
      </c>
      <c r="Y10" s="10">
        <v>5.9500000000000004E-4</v>
      </c>
      <c r="Z10" s="10">
        <v>4220</v>
      </c>
      <c r="AA10" s="10">
        <v>42700</v>
      </c>
      <c r="AB10" s="10">
        <v>1.6900000000000001E-5</v>
      </c>
      <c r="AC10" s="10">
        <v>2.3000000000000001E-4</v>
      </c>
      <c r="AD10" s="10">
        <v>819000</v>
      </c>
      <c r="AE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2" customFormat="1">
      <c r="A11" s="1"/>
      <c r="C11" s="2" t="s">
        <v>324</v>
      </c>
      <c r="N11"/>
      <c r="O11" s="11">
        <v>21.06</v>
      </c>
      <c r="P11" s="2">
        <v>6.31</v>
      </c>
      <c r="Q11" s="2">
        <v>6.2</v>
      </c>
      <c r="R11" s="2">
        <v>2.8</v>
      </c>
      <c r="S11" s="2">
        <v>2.96</v>
      </c>
      <c r="T11" s="2">
        <v>3.71</v>
      </c>
      <c r="U11" s="2">
        <v>4.78</v>
      </c>
      <c r="V11" s="2">
        <v>7.55</v>
      </c>
      <c r="W11" s="2">
        <v>8.32</v>
      </c>
      <c r="X11" s="2">
        <v>8.51</v>
      </c>
      <c r="Y11" s="2">
        <v>8.9600000000000009</v>
      </c>
      <c r="Z11" s="2">
        <v>5.01</v>
      </c>
      <c r="AA11" s="2">
        <v>1.92</v>
      </c>
      <c r="AB11" s="2">
        <v>2.13</v>
      </c>
      <c r="AC11" s="2">
        <v>1.84</v>
      </c>
      <c r="AD11" s="2">
        <v>7.94</v>
      </c>
      <c r="AE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c r="A12" s="1"/>
      <c r="O12" s="12"/>
      <c r="P12" s="12"/>
      <c r="Q12" s="12"/>
      <c r="R12" s="12"/>
      <c r="S12" s="12"/>
      <c r="T12" s="12"/>
      <c r="U12" s="12"/>
      <c r="V12" s="12"/>
      <c r="W12" s="12"/>
      <c r="X12" s="12"/>
      <c r="Y12" s="12"/>
      <c r="Z12" s="12"/>
      <c r="AA12" s="12"/>
      <c r="AB12" s="12"/>
      <c r="AC12" s="12"/>
      <c r="AD12" s="5"/>
      <c r="AG12" s="18"/>
    </row>
    <row r="13" spans="1:16384">
      <c r="A13" s="1" t="s">
        <v>126</v>
      </c>
      <c r="B13" s="5">
        <v>1</v>
      </c>
      <c r="C13" s="5" t="s">
        <v>127</v>
      </c>
      <c r="D13" s="5" t="s">
        <v>61</v>
      </c>
      <c r="E13" s="5" t="s">
        <v>61</v>
      </c>
      <c r="F13" s="5" t="s">
        <v>61</v>
      </c>
      <c r="G13" s="5" t="s">
        <v>128</v>
      </c>
      <c r="H13" s="5" t="s">
        <v>129</v>
      </c>
      <c r="I13" s="5" t="s">
        <v>130</v>
      </c>
      <c r="J13" s="5">
        <v>1.02</v>
      </c>
      <c r="K13" s="5" t="s">
        <v>131</v>
      </c>
      <c r="L13" s="5" t="s">
        <v>132</v>
      </c>
      <c r="M13" s="5" t="s">
        <v>61</v>
      </c>
      <c r="O13" s="13">
        <f>processes!O10/millipoints!O$10*millipoints!O$11/100</f>
        <v>1.9016321740000002E-6</v>
      </c>
      <c r="P13" s="13">
        <f>processes!S10/millipoints!P$10*millipoints!P$11/100</f>
        <v>1.334927236380597E-8</v>
      </c>
      <c r="Q13" s="13">
        <f>processes!T10/millipoints!Q$10*millipoints!Q$11/100</f>
        <v>6.3926399100719421E-8</v>
      </c>
      <c r="R13" s="13">
        <f>processes!U10/millipoints!R$10*millipoints!R$11/100</f>
        <v>1.1988136521739128E-9</v>
      </c>
      <c r="S13" s="13">
        <f>processes!V10/millipoints!S$10*millipoints!S$11/100</f>
        <v>1.9879587692307693E-8</v>
      </c>
      <c r="T13" s="13">
        <f>processes!W10/millipoints!T$10*millipoints!T$11/100</f>
        <v>3.0124778694915255E-8</v>
      </c>
      <c r="U13" s="13">
        <f>processes!X10/millipoints!U$10*millipoints!U$11/100</f>
        <v>7.0966053369458138E-8</v>
      </c>
      <c r="V13" s="13">
        <f>processes!Y10/millipoints!V$10*millipoints!V$11/100</f>
        <v>6.8530726768867922E-9</v>
      </c>
      <c r="W13" s="13">
        <f>processes!Z10/millipoints!W$10*millipoints!W$11/100</f>
        <v>1.3681534719999999E-6</v>
      </c>
      <c r="X13" s="13">
        <f>processes!AA10/millipoints!X$10*millipoints!X$11/100</f>
        <v>4.8652273839999998E-9</v>
      </c>
      <c r="Y13" s="13">
        <f>processes!AB10/millipoints!Y$10*millipoints!Y$11/100</f>
        <v>2.7551397647058825E-8</v>
      </c>
      <c r="Z13" s="13">
        <f>processes!AC10/millipoints!Z$10*millipoints!Z$11/100</f>
        <v>8.6644718431279602E-9</v>
      </c>
      <c r="AA13" s="13">
        <f>processes!AD10/millipoints!AA$10*millipoints!AA$11/100</f>
        <v>3.9289043185011715E-8</v>
      </c>
      <c r="AB13" s="13">
        <f>processes!AE10/millipoints!AB$10*millipoints!AB$11/100</f>
        <v>7.5823823183431957E-9</v>
      </c>
      <c r="AC13" s="13">
        <f>processes!AF10/millipoints!AC$10*millipoints!AC$11/100</f>
        <v>6.0858734400000002E-9</v>
      </c>
      <c r="AD13" s="13">
        <f>processes!AG10/millipoints!AD$10*millipoints!AD$11/100</f>
        <v>2.2858981760683761E-9</v>
      </c>
      <c r="AF13" s="12">
        <f>SUM(O13:AD13)*1000</f>
        <v>3.5724079175438778E-3</v>
      </c>
      <c r="AG13" t="str">
        <f>H13</f>
        <v xml:space="preserve">MJ </v>
      </c>
    </row>
    <row r="14" spans="1:16384">
      <c r="B14" s="5">
        <f>B13+1</f>
        <v>2</v>
      </c>
      <c r="C14" s="5" t="s">
        <v>133</v>
      </c>
      <c r="D14" s="5" t="s">
        <v>61</v>
      </c>
      <c r="E14" s="5" t="s">
        <v>61</v>
      </c>
      <c r="F14" s="5" t="s">
        <v>61</v>
      </c>
      <c r="G14" s="5" t="s">
        <v>128</v>
      </c>
      <c r="H14" s="5" t="s">
        <v>129</v>
      </c>
      <c r="I14" s="5" t="s">
        <v>130</v>
      </c>
      <c r="J14" s="5">
        <v>0.83</v>
      </c>
      <c r="K14" s="5" t="s">
        <v>131</v>
      </c>
      <c r="L14" s="5" t="s">
        <v>132</v>
      </c>
      <c r="M14" s="5" t="s">
        <v>61</v>
      </c>
      <c r="O14" s="13">
        <f>processes!O11/millipoints!O$10*millipoints!O$11/100</f>
        <v>1.959352694E-6</v>
      </c>
      <c r="P14" s="13">
        <f>processes!S11/millipoints!P$10*millipoints!P$11/100</f>
        <v>1.3789990546641788E-8</v>
      </c>
      <c r="Q14" s="13">
        <f>processes!T11/millipoints!Q$10*millipoints!Q$11/100</f>
        <v>7.546586140287769E-8</v>
      </c>
      <c r="R14" s="13">
        <f>processes!U11/millipoints!R$10*millipoints!R$11/100</f>
        <v>1.5404902086956522E-9</v>
      </c>
      <c r="S14" s="13">
        <f>processes!V11/millipoints!S$10*millipoints!S$11/100</f>
        <v>2.6779995856410254E-8</v>
      </c>
      <c r="T14" s="13">
        <f>processes!W11/millipoints!T$10*millipoints!T$11/100</f>
        <v>4.065868020903955E-8</v>
      </c>
      <c r="U14" s="13">
        <f>processes!X11/millipoints!U$10*millipoints!U$11/100</f>
        <v>8.6894082394088673E-8</v>
      </c>
      <c r="V14" s="13">
        <f>processes!Y11/millipoints!V$10*millipoints!V$11/100</f>
        <v>9.1202924481132073E-9</v>
      </c>
      <c r="W14" s="13">
        <f>processes!Z11/millipoints!W$10*millipoints!W$11/100</f>
        <v>1.4309495039999999E-6</v>
      </c>
      <c r="X14" s="13">
        <f>processes!AA11/millipoints!X$10*millipoints!X$11/100</f>
        <v>6.8885444119999993E-9</v>
      </c>
      <c r="Y14" s="13">
        <f>processes!AB11/millipoints!Y$10*millipoints!Y$11/100</f>
        <v>3.1809769411764713E-8</v>
      </c>
      <c r="Z14" s="13">
        <f>processes!AC11/millipoints!Z$10*millipoints!Z$11/100</f>
        <v>1.2508223623222745E-8</v>
      </c>
      <c r="AA14" s="13">
        <f>processes!AD11/millipoints!AA$10*millipoints!AA$11/100</f>
        <v>4.5461939859484772E-8</v>
      </c>
      <c r="AB14" s="13">
        <f>processes!AE11/millipoints!AB$10*millipoints!AB$11/100</f>
        <v>8.0908547840236661E-9</v>
      </c>
      <c r="AC14" s="13">
        <f>processes!AF11/millipoints!AC$10*millipoints!AC$11/100</f>
        <v>8.9169176000000016E-9</v>
      </c>
      <c r="AD14" s="13">
        <f>processes!AG11/millipoints!AD$10*millipoints!AD$11/100</f>
        <v>3.0317863326007327E-9</v>
      </c>
      <c r="AF14" s="12">
        <f t="shared" ref="AF14:AF77" si="1">SUM(O14:AD14)*1000</f>
        <v>3.7612596270889635E-3</v>
      </c>
      <c r="AG14" t="str">
        <f t="shared" ref="AG14:AG30" si="2">H14</f>
        <v xml:space="preserve">MJ </v>
      </c>
    </row>
    <row r="15" spans="1:16384">
      <c r="B15" s="5">
        <f t="shared" ref="B15:B78" si="3">B14+1</f>
        <v>3</v>
      </c>
      <c r="C15" s="5" t="s">
        <v>134</v>
      </c>
      <c r="D15" s="5" t="s">
        <v>61</v>
      </c>
      <c r="E15" s="5" t="s">
        <v>61</v>
      </c>
      <c r="F15" s="5" t="s">
        <v>61</v>
      </c>
      <c r="G15" s="5" t="s">
        <v>128</v>
      </c>
      <c r="H15" s="5" t="s">
        <v>129</v>
      </c>
      <c r="I15" s="5" t="s">
        <v>130</v>
      </c>
      <c r="J15" s="5">
        <v>1.02</v>
      </c>
      <c r="K15" s="5" t="s">
        <v>131</v>
      </c>
      <c r="L15" s="5" t="s">
        <v>132</v>
      </c>
      <c r="M15" s="5" t="s">
        <v>61</v>
      </c>
      <c r="O15" s="13">
        <f>processes!O12/millipoints!O$10*millipoints!O$11/100</f>
        <v>2.1356944439999995E-6</v>
      </c>
      <c r="P15" s="13">
        <f>processes!S12/millipoints!P$10*millipoints!P$11/100</f>
        <v>1.5031089848880597E-8</v>
      </c>
      <c r="Q15" s="13">
        <f>processes!T12/millipoints!Q$10*millipoints!Q$11/100</f>
        <v>8.2337401690647494E-8</v>
      </c>
      <c r="R15" s="13">
        <f>processes!U12/millipoints!R$10*millipoints!R$11/100</f>
        <v>1.6791343304347827E-9</v>
      </c>
      <c r="S15" s="13">
        <f>processes!V12/millipoints!S$10*millipoints!S$11/100</f>
        <v>2.9140075200000002E-8</v>
      </c>
      <c r="T15" s="13">
        <f>processes!W12/millipoints!T$10*millipoints!T$11/100</f>
        <v>4.4317962203389824E-8</v>
      </c>
      <c r="U15" s="13">
        <f>processes!X12/millipoints!U$10*millipoints!U$11/100</f>
        <v>9.4719752403940885E-8</v>
      </c>
      <c r="V15" s="13">
        <f>processes!Y12/millipoints!V$10*millipoints!V$11/100</f>
        <v>9.9411188325471692E-9</v>
      </c>
      <c r="W15" s="13">
        <f>processes!Z12/millipoints!W$10*millipoints!W$11/100</f>
        <v>1.5597349120000001E-6</v>
      </c>
      <c r="X15" s="13">
        <f>processes!AA12/millipoints!X$10*millipoints!X$11/100</f>
        <v>7.5085136000000001E-9</v>
      </c>
      <c r="Y15" s="13">
        <f>processes!AB12/millipoints!Y$10*millipoints!Y$11/100</f>
        <v>3.4738305505882352E-8</v>
      </c>
      <c r="Z15" s="13">
        <f>processes!AC12/millipoints!Z$10*millipoints!Z$11/100</f>
        <v>1.36339635E-8</v>
      </c>
      <c r="AA15" s="13">
        <f>processes!AD12/millipoints!AA$10*millipoints!AA$11/100</f>
        <v>4.9553513817330204E-8</v>
      </c>
      <c r="AB15" s="13">
        <f>processes!AE12/millipoints!AB$10*millipoints!AB$11/100</f>
        <v>8.8190317082840232E-9</v>
      </c>
      <c r="AC15" s="13">
        <f>processes!AF12/millipoints!AC$10*millipoints!AC$11/100</f>
        <v>9.7194400000000005E-9</v>
      </c>
      <c r="AD15" s="13">
        <f>processes!AG12/millipoints!AD$10*millipoints!AD$11/100</f>
        <v>3.3046470986568986E-9</v>
      </c>
      <c r="AF15" s="12">
        <f t="shared" si="1"/>
        <v>4.0998733057399928E-3</v>
      </c>
      <c r="AG15" t="str">
        <f t="shared" si="2"/>
        <v xml:space="preserve">MJ </v>
      </c>
    </row>
    <row r="16" spans="1:16384">
      <c r="B16" s="5">
        <f t="shared" si="3"/>
        <v>4</v>
      </c>
      <c r="C16" s="5" t="s">
        <v>135</v>
      </c>
      <c r="D16" s="5" t="s">
        <v>61</v>
      </c>
      <c r="E16" s="5" t="s">
        <v>61</v>
      </c>
      <c r="F16" s="5" t="s">
        <v>61</v>
      </c>
      <c r="G16" s="5" t="s">
        <v>128</v>
      </c>
      <c r="H16" s="5" t="s">
        <v>129</v>
      </c>
      <c r="I16" s="5" t="s">
        <v>130</v>
      </c>
      <c r="J16" s="5">
        <v>0.83</v>
      </c>
      <c r="K16" s="5" t="s">
        <v>131</v>
      </c>
      <c r="L16" s="5" t="s">
        <v>132</v>
      </c>
      <c r="M16" s="5" t="s">
        <v>61</v>
      </c>
      <c r="O16" s="13">
        <f>processes!O13/millipoints!O$10*millipoints!O$11/100</f>
        <v>2.0509565959999996E-6</v>
      </c>
      <c r="P16" s="13">
        <f>processes!S13/millipoints!P$10*millipoints!P$11/100</f>
        <v>1.4385109485074626E-8</v>
      </c>
      <c r="Q16" s="13">
        <f>processes!T13/millipoints!Q$10*millipoints!Q$11/100</f>
        <v>7.2899572122302154E-8</v>
      </c>
      <c r="R16" s="13">
        <f>processes!U13/millipoints!R$10*millipoints!R$11/100</f>
        <v>1.1950771826086957E-9</v>
      </c>
      <c r="S16" s="13">
        <f>processes!V13/millipoints!S$10*millipoints!S$11/100</f>
        <v>2.4350614564102562E-8</v>
      </c>
      <c r="T16" s="13">
        <f>processes!W13/millipoints!T$10*millipoints!T$11/100</f>
        <v>3.6933274276836154E-8</v>
      </c>
      <c r="U16" s="13">
        <f>processes!X13/millipoints!U$10*millipoints!U$11/100</f>
        <v>8.3227758817734003E-8</v>
      </c>
      <c r="V16" s="13">
        <f>processes!Y13/millipoints!V$10*millipoints!V$11/100</f>
        <v>6.7311394646226406E-9</v>
      </c>
      <c r="W16" s="13">
        <f>processes!Z13/millipoints!W$10*millipoints!W$11/100</f>
        <v>1.4686695680000002E-6</v>
      </c>
      <c r="X16" s="13">
        <f>processes!AA13/millipoints!X$10*millipoints!X$11/100</f>
        <v>4.6461465359999998E-9</v>
      </c>
      <c r="Y16" s="13">
        <f>processes!AB13/millipoints!Y$10*millipoints!Y$11/100</f>
        <v>3.0711395388235295E-8</v>
      </c>
      <c r="Z16" s="13">
        <f>processes!AC13/millipoints!Z$10*millipoints!Z$11/100</f>
        <v>8.1973041831753547E-9</v>
      </c>
      <c r="AA16" s="13">
        <f>processes!AD13/millipoints!AA$10*millipoints!AA$11/100</f>
        <v>4.0861228665105382E-8</v>
      </c>
      <c r="AB16" s="13">
        <f>processes!AE13/millipoints!AB$10*millipoints!AB$11/100</f>
        <v>3.8430083875739646E-8</v>
      </c>
      <c r="AC16" s="13">
        <f>processes!AF13/millipoints!AC$10*millipoints!AC$11/100</f>
        <v>6.0461411200000008E-9</v>
      </c>
      <c r="AD16" s="13">
        <f>processes!AG13/millipoints!AD$10*millipoints!AD$11/100</f>
        <v>2.2485449841269844E-9</v>
      </c>
      <c r="AF16" s="12">
        <f t="shared" si="1"/>
        <v>3.8904895546656641E-3</v>
      </c>
      <c r="AG16" t="str">
        <f t="shared" si="2"/>
        <v xml:space="preserve">MJ </v>
      </c>
    </row>
    <row r="17" spans="2:33">
      <c r="B17" s="5">
        <f t="shared" si="3"/>
        <v>5</v>
      </c>
      <c r="C17" s="5" t="s">
        <v>136</v>
      </c>
      <c r="D17" s="5" t="s">
        <v>61</v>
      </c>
      <c r="E17" s="5" t="s">
        <v>61</v>
      </c>
      <c r="F17" s="5" t="s">
        <v>61</v>
      </c>
      <c r="G17" s="5" t="s">
        <v>128</v>
      </c>
      <c r="H17" s="5" t="s">
        <v>129</v>
      </c>
      <c r="I17" s="5" t="s">
        <v>130</v>
      </c>
      <c r="J17" s="5">
        <v>0.83</v>
      </c>
      <c r="K17" s="5" t="s">
        <v>131</v>
      </c>
      <c r="L17" s="5" t="s">
        <v>132</v>
      </c>
      <c r="M17" s="5" t="s">
        <v>61</v>
      </c>
      <c r="O17" s="13">
        <f>processes!O14/millipoints!O$10*millipoints!O$11/100</f>
        <v>2.1942568180000002E-6</v>
      </c>
      <c r="P17" s="13">
        <f>processes!S14/millipoints!P$10*millipoints!P$11/100</f>
        <v>1.5493013634328356E-8</v>
      </c>
      <c r="Q17" s="13">
        <f>processes!T14/millipoints!Q$10*millipoints!Q$11/100</f>
        <v>8.1370425827338121E-8</v>
      </c>
      <c r="R17" s="13">
        <f>processes!U14/millipoints!R$10*millipoints!R$11/100</f>
        <v>2.0607817391304345E-9</v>
      </c>
      <c r="S17" s="13">
        <f>processes!V14/millipoints!S$10*millipoints!S$11/100</f>
        <v>2.6984686687179485E-8</v>
      </c>
      <c r="T17" s="13">
        <f>processes!W14/millipoints!T$10*millipoints!T$11/100</f>
        <v>4.1171599237288142E-8</v>
      </c>
      <c r="U17" s="13">
        <f>processes!X14/millipoints!U$10*millipoints!U$11/100</f>
        <v>9.0759583625615765E-8</v>
      </c>
      <c r="V17" s="13">
        <f>processes!Y14/millipoints!V$10*millipoints!V$11/100</f>
        <v>1.2476401116352199E-8</v>
      </c>
      <c r="W17" s="13">
        <f>processes!Z14/millipoints!W$10*millipoints!W$11/100</f>
        <v>1.62692544E-6</v>
      </c>
      <c r="X17" s="13">
        <f>processes!AA14/millipoints!X$10*millipoints!X$11/100</f>
        <v>9.7742714999999992E-9</v>
      </c>
      <c r="Y17" s="13">
        <f>processes!AB14/millipoints!Y$10*millipoints!Y$11/100</f>
        <v>3.5434919152941172E-8</v>
      </c>
      <c r="Z17" s="13">
        <f>processes!AC14/millipoints!Z$10*millipoints!Z$11/100</f>
        <v>1.7939774758293836E-8</v>
      </c>
      <c r="AA17" s="13">
        <f>processes!AD14/millipoints!AA$10*millipoints!AA$11/100</f>
        <v>5.6402819297423878E-8</v>
      </c>
      <c r="AB17" s="13">
        <f>processes!AE14/millipoints!AB$10*millipoints!AB$11/100</f>
        <v>9.372076755621301E-9</v>
      </c>
      <c r="AC17" s="13">
        <f>processes!AF14/millipoints!AC$10*millipoints!AC$11/100</f>
        <v>9.6201896000000003E-9</v>
      </c>
      <c r="AD17" s="13">
        <f>processes!AG14/millipoints!AD$10*millipoints!AD$11/100</f>
        <v>4.1386441457875461E-9</v>
      </c>
      <c r="AF17" s="12">
        <f t="shared" si="1"/>
        <v>4.2341814450772997E-3</v>
      </c>
      <c r="AG17" t="str">
        <f t="shared" si="2"/>
        <v xml:space="preserve">MJ </v>
      </c>
    </row>
    <row r="18" spans="2:33">
      <c r="B18" s="5">
        <f t="shared" si="3"/>
        <v>6</v>
      </c>
      <c r="C18" s="5" t="s">
        <v>137</v>
      </c>
      <c r="D18" s="5" t="s">
        <v>61</v>
      </c>
      <c r="E18" s="5" t="s">
        <v>61</v>
      </c>
      <c r="F18" s="5" t="s">
        <v>61</v>
      </c>
      <c r="G18" s="5" t="s">
        <v>128</v>
      </c>
      <c r="H18" s="5" t="s">
        <v>129</v>
      </c>
      <c r="I18" s="5" t="s">
        <v>130</v>
      </c>
      <c r="J18" s="5">
        <v>0.83</v>
      </c>
      <c r="K18" s="5" t="s">
        <v>131</v>
      </c>
      <c r="L18" s="5" t="s">
        <v>132</v>
      </c>
      <c r="M18" s="5" t="s">
        <v>61</v>
      </c>
      <c r="O18" s="13">
        <f>processes!O15/millipoints!O$10*millipoints!O$11/100</f>
        <v>2.0567419599999999E-6</v>
      </c>
      <c r="P18" s="13">
        <f>processes!S15/millipoints!P$10*millipoints!P$11/100</f>
        <v>1.443900936380597E-8</v>
      </c>
      <c r="Q18" s="13">
        <f>processes!T15/millipoints!Q$10*millipoints!Q$11/100</f>
        <v>7.5432606654676263E-8</v>
      </c>
      <c r="R18" s="13">
        <f>processes!U15/millipoints!R$10*millipoints!R$11/100</f>
        <v>1.2966759826086954E-9</v>
      </c>
      <c r="S18" s="13">
        <f>processes!V15/millipoints!S$10*millipoints!S$11/100</f>
        <v>2.5897638071794875E-8</v>
      </c>
      <c r="T18" s="13">
        <f>processes!W15/millipoints!T$10*millipoints!T$11/100</f>
        <v>3.9304025062146891E-8</v>
      </c>
      <c r="U18" s="13">
        <f>processes!X15/millipoints!U$10*millipoints!U$11/100</f>
        <v>8.5459888133004915E-8</v>
      </c>
      <c r="V18" s="13">
        <f>processes!Y15/millipoints!V$10*millipoints!V$11/100</f>
        <v>7.4125071399371063E-9</v>
      </c>
      <c r="W18" s="13">
        <f>processes!Z15/millipoints!W$10*millipoints!W$11/100</f>
        <v>1.4798394880000001E-6</v>
      </c>
      <c r="X18" s="13">
        <f>processes!AA15/millipoints!X$10*millipoints!X$11/100</f>
        <v>5.2623887879999991E-9</v>
      </c>
      <c r="Y18" s="13">
        <f>processes!AB15/millipoints!Y$10*millipoints!Y$11/100</f>
        <v>3.1677662870588238E-8</v>
      </c>
      <c r="Z18" s="13">
        <f>processes!AC15/millipoints!Z$10*millipoints!Z$11/100</f>
        <v>9.3717756888625598E-9</v>
      </c>
      <c r="AA18" s="13">
        <f>processes!AD15/millipoints!AA$10*millipoints!AA$11/100</f>
        <v>4.249628043091335E-8</v>
      </c>
      <c r="AB18" s="13">
        <f>processes!AE15/millipoints!AB$10*millipoints!AB$11/100</f>
        <v>8.2013522520710046E-9</v>
      </c>
      <c r="AC18" s="13">
        <f>processes!AF15/millipoints!AC$10*millipoints!AC$11/100</f>
        <v>6.31632344E-9</v>
      </c>
      <c r="AD18" s="13">
        <f>processes!AG15/millipoints!AD$10*millipoints!AD$11/100</f>
        <v>2.4725020395604394E-9</v>
      </c>
      <c r="AF18" s="12">
        <f t="shared" si="1"/>
        <v>3.8916220839179711E-3</v>
      </c>
      <c r="AG18" t="str">
        <f t="shared" si="2"/>
        <v xml:space="preserve">MJ </v>
      </c>
    </row>
    <row r="19" spans="2:33">
      <c r="B19" s="5">
        <f t="shared" si="3"/>
        <v>7</v>
      </c>
      <c r="C19" s="5" t="s">
        <v>138</v>
      </c>
      <c r="D19" s="5" t="s">
        <v>61</v>
      </c>
      <c r="E19" s="5" t="s">
        <v>61</v>
      </c>
      <c r="F19" s="5" t="s">
        <v>61</v>
      </c>
      <c r="G19" s="5" t="s">
        <v>128</v>
      </c>
      <c r="H19" s="5" t="s">
        <v>129</v>
      </c>
      <c r="I19" s="5" t="s">
        <v>130</v>
      </c>
      <c r="J19" s="5">
        <v>0.83</v>
      </c>
      <c r="K19" s="5" t="s">
        <v>131</v>
      </c>
      <c r="L19" s="5" t="s">
        <v>132</v>
      </c>
      <c r="M19" s="5" t="s">
        <v>61</v>
      </c>
      <c r="O19" s="13">
        <f>processes!O16/millipoints!O$10*millipoints!O$11/100</f>
        <v>2.018139292E-6</v>
      </c>
      <c r="P19" s="13">
        <f>processes!S16/millipoints!P$10*millipoints!P$11/100</f>
        <v>1.4166575113805969E-8</v>
      </c>
      <c r="Q19" s="13">
        <f>processes!T16/millipoints!Q$10*millipoints!Q$11/100</f>
        <v>7.1863882194244596E-8</v>
      </c>
      <c r="R19" s="13">
        <f>processes!U16/millipoints!R$10*millipoints!R$11/100</f>
        <v>1.2722103999999998E-9</v>
      </c>
      <c r="S19" s="13">
        <f>processes!V16/millipoints!S$10*millipoints!S$11/100</f>
        <v>2.3873750974358975E-8</v>
      </c>
      <c r="T19" s="13">
        <f>processes!W16/millipoints!T$10*millipoints!T$11/100</f>
        <v>3.6240860418079093E-8</v>
      </c>
      <c r="U19" s="13">
        <f>processes!X16/millipoints!U$10*millipoints!U$11/100</f>
        <v>8.1054357571428573E-8</v>
      </c>
      <c r="V19" s="13">
        <f>processes!Y16/millipoints!V$10*millipoints!V$11/100</f>
        <v>7.272648613207547E-9</v>
      </c>
      <c r="W19" s="13">
        <f>processes!Z16/millipoints!W$10*millipoints!W$11/100</f>
        <v>1.4519179520000001E-6</v>
      </c>
      <c r="X19" s="13">
        <f>processes!AA16/millipoints!X$10*millipoints!X$11/100</f>
        <v>5.1630984739999999E-9</v>
      </c>
      <c r="Y19" s="13">
        <f>processes!AB16/millipoints!Y$10*millipoints!Y$11/100</f>
        <v>3.0453525082352944E-8</v>
      </c>
      <c r="Z19" s="13">
        <f>processes!AC16/millipoints!Z$10*millipoints!Z$11/100</f>
        <v>9.1949497571090039E-9</v>
      </c>
      <c r="AA19" s="13">
        <f>processes!AD16/millipoints!AA$10*millipoints!AA$11/100</f>
        <v>4.1694514960187352E-8</v>
      </c>
      <c r="AB19" s="13">
        <f>processes!AE16/millipoints!AB$10*millipoints!AB$11/100</f>
        <v>8.0466097686390524E-9</v>
      </c>
      <c r="AC19" s="13">
        <f>processes!AF16/millipoints!AC$10*millipoints!AC$11/100</f>
        <v>6.6296943200000003E-9</v>
      </c>
      <c r="AD19" s="13">
        <f>processes!AG16/millipoints!AD$10*millipoints!AD$11/100</f>
        <v>2.425851097924298E-9</v>
      </c>
      <c r="AF19" s="12">
        <f t="shared" si="1"/>
        <v>3.8094097727453379E-3</v>
      </c>
      <c r="AG19" t="str">
        <f t="shared" si="2"/>
        <v xml:space="preserve">MJ </v>
      </c>
    </row>
    <row r="20" spans="2:33">
      <c r="B20" s="5">
        <f t="shared" si="3"/>
        <v>8</v>
      </c>
      <c r="C20" s="6" t="s">
        <v>139</v>
      </c>
      <c r="D20" s="5" t="s">
        <v>61</v>
      </c>
      <c r="E20" s="5" t="s">
        <v>61</v>
      </c>
      <c r="F20" s="5" t="s">
        <v>61</v>
      </c>
      <c r="G20" s="5" t="s">
        <v>128</v>
      </c>
      <c r="H20" s="5" t="s">
        <v>129</v>
      </c>
      <c r="I20" s="5" t="s">
        <v>130</v>
      </c>
      <c r="J20" s="5" t="s">
        <v>140</v>
      </c>
      <c r="K20" s="5" t="s">
        <v>131</v>
      </c>
      <c r="L20" s="5" t="s">
        <v>141</v>
      </c>
      <c r="M20" s="5" t="s">
        <v>61</v>
      </c>
      <c r="O20" s="13">
        <f>processes!O17/millipoints!O$10*millipoints!O$11/100</f>
        <v>8.9419816199999995E-7</v>
      </c>
      <c r="P20" s="13">
        <f>processes!S17/millipoints!P$10*millipoints!P$11/100</f>
        <v>5.3172392238805966E-9</v>
      </c>
      <c r="Q20" s="13">
        <f>processes!T17/millipoints!Q$10*millipoints!Q$11/100</f>
        <v>1.9674950647482014E-7</v>
      </c>
      <c r="R20" s="13">
        <f>processes!U17/millipoints!R$10*millipoints!R$11/100</f>
        <v>5.6082521739130422E-8</v>
      </c>
      <c r="S20" s="13">
        <f>processes!V17/millipoints!S$10*millipoints!S$11/100</f>
        <v>3.3992038892307689E-8</v>
      </c>
      <c r="T20" s="13">
        <f>processes!W17/millipoints!T$10*millipoints!T$11/100</f>
        <v>5.7860246124293782E-8</v>
      </c>
      <c r="U20" s="13">
        <f>processes!X17/millipoints!U$10*millipoints!U$11/100</f>
        <v>8.2475153704433509E-8</v>
      </c>
      <c r="V20" s="13">
        <f>processes!Y17/millipoints!V$10*millipoints!V$11/100</f>
        <v>4.9353162893081758E-8</v>
      </c>
      <c r="W20" s="13">
        <f>processes!Z17/millipoints!W$10*millipoints!W$11/100</f>
        <v>7.9942700799999995E-7</v>
      </c>
      <c r="X20" s="13">
        <f>processes!AA17/millipoints!X$10*millipoints!X$11/100</f>
        <v>5.1721795320000004E-8</v>
      </c>
      <c r="Y20" s="13">
        <f>processes!AB17/millipoints!Y$10*millipoints!Y$11/100</f>
        <v>6.9805792376470593E-8</v>
      </c>
      <c r="Z20" s="13">
        <f>processes!AC17/millipoints!Z$10*millipoints!Z$11/100</f>
        <v>6.4787473898104274E-8</v>
      </c>
      <c r="AA20" s="13">
        <f>processes!AD17/millipoints!AA$10*millipoints!AA$11/100</f>
        <v>1.9244981957845435E-7</v>
      </c>
      <c r="AB20" s="13">
        <f>processes!AE17/millipoints!AB$10*millipoints!AB$11/100</f>
        <v>1.4002085609467454E-8</v>
      </c>
      <c r="AC20" s="13">
        <f>processes!AF17/millipoints!AC$10*millipoints!AC$11/100</f>
        <v>3.0132818400000004E-8</v>
      </c>
      <c r="AD20" s="13">
        <f>processes!AG17/millipoints!AD$10*millipoints!AD$11/100</f>
        <v>1.4768218708180709E-8</v>
      </c>
      <c r="AF20" s="12">
        <f t="shared" si="1"/>
        <v>2.6131230429426253E-3</v>
      </c>
      <c r="AG20" t="str">
        <f t="shared" si="2"/>
        <v xml:space="preserve">MJ </v>
      </c>
    </row>
    <row r="21" spans="2:33">
      <c r="B21" s="5">
        <f t="shared" si="3"/>
        <v>9</v>
      </c>
      <c r="C21" s="5" t="s">
        <v>142</v>
      </c>
      <c r="D21" s="5" t="s">
        <v>61</v>
      </c>
      <c r="E21" s="5" t="s">
        <v>61</v>
      </c>
      <c r="F21" s="5" t="s">
        <v>61</v>
      </c>
      <c r="G21" s="5" t="s">
        <v>128</v>
      </c>
      <c r="H21" s="5" t="s">
        <v>129</v>
      </c>
      <c r="I21" s="5" t="s">
        <v>143</v>
      </c>
      <c r="J21" s="5" t="s">
        <v>144</v>
      </c>
      <c r="K21" s="5" t="s">
        <v>131</v>
      </c>
      <c r="L21" s="5" t="s">
        <v>145</v>
      </c>
      <c r="M21" s="5" t="s">
        <v>61</v>
      </c>
      <c r="O21" s="13">
        <f>processes!O18/millipoints!O$10*millipoints!O$11/100</f>
        <v>5.2544983400000006E-6</v>
      </c>
      <c r="P21" s="13">
        <f>processes!S18/millipoints!P$10*millipoints!P$11/100</f>
        <v>3.471186918843283E-8</v>
      </c>
      <c r="Q21" s="13">
        <f>processes!T18/millipoints!Q$10*millipoints!Q$11/100</f>
        <v>2.9177414100719423E-7</v>
      </c>
      <c r="R21" s="13">
        <f>processes!U18/millipoints!R$10*millipoints!R$11/100</f>
        <v>2.403014608695652E-9</v>
      </c>
      <c r="S21" s="13">
        <f>processes!V18/millipoints!S$10*millipoints!S$11/100</f>
        <v>1.4228450867692308E-7</v>
      </c>
      <c r="T21" s="13">
        <f>processes!W18/millipoints!T$10*millipoints!T$11/100</f>
        <v>2.152636741242938E-7</v>
      </c>
      <c r="U21" s="13">
        <f>processes!X18/millipoints!U$10*millipoints!U$11/100</f>
        <v>4.1645126009852223E-7</v>
      </c>
      <c r="V21" s="13">
        <f>processes!Y18/millipoints!V$10*millipoints!V$11/100</f>
        <v>1.3165078639937108E-8</v>
      </c>
      <c r="W21" s="13">
        <f>processes!Z18/millipoints!W$10*millipoints!W$11/100</f>
        <v>3.5111281920000003E-6</v>
      </c>
      <c r="X21" s="13">
        <f>processes!AA18/millipoints!X$10*millipoints!X$11/100</f>
        <v>8.0498051E-9</v>
      </c>
      <c r="Y21" s="13">
        <f>processes!AB18/millipoints!Y$10*millipoints!Y$11/100</f>
        <v>1.1197406719999999E-7</v>
      </c>
      <c r="Z21" s="13">
        <f>processes!AC18/millipoints!Z$10*millipoints!Z$11/100</f>
        <v>1.3544299933649289E-8</v>
      </c>
      <c r="AA21" s="13">
        <f>processes!AD18/millipoints!AA$10*millipoints!AA$11/100</f>
        <v>9.0828891428571421E-8</v>
      </c>
      <c r="AB21" s="13">
        <f>processes!AE18/millipoints!AB$10*millipoints!AB$11/100</f>
        <v>1.0098894513017749E-8</v>
      </c>
      <c r="AC21" s="13">
        <f>processes!AF18/millipoints!AC$10*millipoints!AC$11/100</f>
        <v>4.8309544000000001E-8</v>
      </c>
      <c r="AD21" s="13">
        <f>processes!AG18/millipoints!AD$10*millipoints!AD$11/100</f>
        <v>4.2739634620268619E-9</v>
      </c>
      <c r="AF21" s="12">
        <f t="shared" si="1"/>
        <v>1.0168759543981267E-2</v>
      </c>
      <c r="AG21" t="str">
        <f t="shared" si="2"/>
        <v xml:space="preserve">MJ </v>
      </c>
    </row>
    <row r="22" spans="2:33">
      <c r="B22" s="5">
        <f t="shared" si="3"/>
        <v>10</v>
      </c>
      <c r="C22" s="5" t="s">
        <v>146</v>
      </c>
      <c r="D22" s="5" t="s">
        <v>61</v>
      </c>
      <c r="E22" s="5" t="s">
        <v>61</v>
      </c>
      <c r="F22" s="5" t="s">
        <v>61</v>
      </c>
      <c r="G22" s="5" t="s">
        <v>128</v>
      </c>
      <c r="H22" s="5" t="s">
        <v>129</v>
      </c>
      <c r="I22" s="5" t="s">
        <v>130</v>
      </c>
      <c r="J22" s="5" t="s">
        <v>140</v>
      </c>
      <c r="K22" s="5" t="s">
        <v>131</v>
      </c>
      <c r="L22" s="5" t="s">
        <v>145</v>
      </c>
      <c r="M22" s="5" t="s">
        <v>61</v>
      </c>
      <c r="O22" s="13">
        <f>processes!O19/millipoints!O$10*millipoints!O$11/100</f>
        <v>8.6096878399999994E-7</v>
      </c>
      <c r="P22" s="13">
        <f>processes!S19/millipoints!P$10*millipoints!P$11/100</f>
        <v>5.6876665966417896E-9</v>
      </c>
      <c r="Q22" s="13">
        <f>processes!T19/millipoints!Q$10*millipoints!Q$11/100</f>
        <v>4.7808259100719424E-8</v>
      </c>
      <c r="R22" s="13">
        <f>processes!U19/millipoints!R$10*millipoints!R$11/100</f>
        <v>3.937427130434782E-10</v>
      </c>
      <c r="S22" s="13">
        <f>processes!V19/millipoints!S$10*millipoints!S$11/100</f>
        <v>2.331383737435897E-8</v>
      </c>
      <c r="T22" s="13">
        <f>processes!W19/millipoints!T$10*millipoints!T$11/100</f>
        <v>3.5271741344632772E-8</v>
      </c>
      <c r="U22" s="13">
        <f>processes!X19/millipoints!U$10*millipoints!U$11/100</f>
        <v>6.8237061891625619E-8</v>
      </c>
      <c r="V22" s="13">
        <f>processes!Y19/millipoints!V$10*millipoints!V$11/100</f>
        <v>2.1571461132075471E-9</v>
      </c>
      <c r="W22" s="13">
        <f>processes!Z19/millipoints!W$10*millipoints!W$11/100</f>
        <v>5.7531119359999999E-7</v>
      </c>
      <c r="X22" s="13">
        <f>processes!AA19/millipoints!X$10*millipoints!X$11/100</f>
        <v>1.3189899119999999E-9</v>
      </c>
      <c r="Y22" s="13">
        <f>processes!AB19/millipoints!Y$10*millipoints!Y$11/100</f>
        <v>1.8347360376470587E-8</v>
      </c>
      <c r="Z22" s="13">
        <f>processes!AC19/millipoints!Z$10*millipoints!Z$11/100</f>
        <v>2.2192830241706161E-9</v>
      </c>
      <c r="AA22" s="13">
        <f>processes!AD19/millipoints!AA$10*millipoints!AA$11/100</f>
        <v>1.4882645733021078E-8</v>
      </c>
      <c r="AB22" s="13">
        <f>processes!AE19/millipoints!AB$10*millipoints!AB$11/100</f>
        <v>1.6547407881656801E-9</v>
      </c>
      <c r="AC22" s="13">
        <f>processes!AF19/millipoints!AC$10*millipoints!AC$11/100</f>
        <v>7.9156953600000007E-9</v>
      </c>
      <c r="AD22" s="13">
        <f>processes!AG19/millipoints!AD$10*millipoints!AD$11/100</f>
        <v>7.0030453897435912E-10</v>
      </c>
      <c r="AF22" s="12">
        <f t="shared" si="1"/>
        <v>1.6661884524670318E-3</v>
      </c>
      <c r="AG22" t="str">
        <f t="shared" si="2"/>
        <v xml:space="preserve">MJ </v>
      </c>
    </row>
    <row r="23" spans="2:33">
      <c r="B23" s="5">
        <f t="shared" si="3"/>
        <v>11</v>
      </c>
      <c r="C23" s="5" t="s">
        <v>147</v>
      </c>
      <c r="D23" s="5" t="s">
        <v>61</v>
      </c>
      <c r="E23" s="5" t="s">
        <v>61</v>
      </c>
      <c r="F23" s="5" t="s">
        <v>61</v>
      </c>
      <c r="G23" s="5" t="s">
        <v>128</v>
      </c>
      <c r="H23" s="5" t="s">
        <v>129</v>
      </c>
      <c r="I23" s="5" t="s">
        <v>143</v>
      </c>
      <c r="J23" s="5" t="s">
        <v>144</v>
      </c>
      <c r="K23" s="5" t="s">
        <v>131</v>
      </c>
      <c r="L23" s="5" t="s">
        <v>145</v>
      </c>
      <c r="M23" s="5" t="s">
        <v>61</v>
      </c>
      <c r="O23" s="13">
        <f>processes!O20/millipoints!O$10*millipoints!O$11/100</f>
        <v>4.7470105799999995E-6</v>
      </c>
      <c r="P23" s="13">
        <f>processes!S20/millipoints!P$10*millipoints!P$11/100</f>
        <v>3.2612370906716417E-8</v>
      </c>
      <c r="Q23" s="13">
        <f>processes!T20/millipoints!Q$10*millipoints!Q$11/100</f>
        <v>1.643322154676259E-7</v>
      </c>
      <c r="R23" s="13">
        <f>processes!U20/millipoints!R$10*millipoints!R$11/100</f>
        <v>2.2576716521739124E-9</v>
      </c>
      <c r="S23" s="13">
        <f>processes!V20/millipoints!S$10*millipoints!S$11/100</f>
        <v>5.5111991056410255E-8</v>
      </c>
      <c r="T23" s="13">
        <f>processes!W20/millipoints!T$10*millipoints!T$11/100</f>
        <v>8.3436845689265545E-8</v>
      </c>
      <c r="U23" s="13">
        <f>processes!X20/millipoints!U$10*millipoints!U$11/100</f>
        <v>1.9564009019704435E-7</v>
      </c>
      <c r="V23" s="13">
        <f>processes!Y20/millipoints!V$10*millipoints!V$11/100</f>
        <v>1.2368806493710692E-8</v>
      </c>
      <c r="W23" s="13">
        <f>processes!Z20/millipoints!W$10*millipoints!W$11/100</f>
        <v>3.298762624E-6</v>
      </c>
      <c r="X23" s="13">
        <f>processes!AA20/millipoints!X$10*millipoints!X$11/100</f>
        <v>7.5629235800000004E-9</v>
      </c>
      <c r="Y23" s="13">
        <f>processes!AB20/millipoints!Y$10*millipoints!Y$11/100</f>
        <v>7.3143024941176467E-8</v>
      </c>
      <c r="Z23" s="13">
        <f>processes!AC20/millipoints!Z$10*millipoints!Z$11/100</f>
        <v>1.2725092514218008E-8</v>
      </c>
      <c r="AA23" s="13">
        <f>processes!AD20/millipoints!AA$10*millipoints!AA$11/100</f>
        <v>8.5229991569086639E-8</v>
      </c>
      <c r="AB23" s="13">
        <f>processes!AE20/millipoints!AB$10*millipoints!AB$11/100</f>
        <v>9.4880770597633113E-9</v>
      </c>
      <c r="AC23" s="13">
        <f>processes!AF20/millipoints!AC$10*millipoints!AC$11/100</f>
        <v>2.17319624E-8</v>
      </c>
      <c r="AD23" s="13">
        <f>processes!AG20/millipoints!AD$10*millipoints!AD$11/100</f>
        <v>4.0154588752136758E-9</v>
      </c>
      <c r="AF23" s="12">
        <f t="shared" si="1"/>
        <v>8.8054297264024053E-3</v>
      </c>
      <c r="AG23" t="str">
        <f t="shared" si="2"/>
        <v xml:space="preserve">MJ </v>
      </c>
    </row>
    <row r="24" spans="2:33">
      <c r="B24" s="5">
        <f t="shared" si="3"/>
        <v>12</v>
      </c>
      <c r="C24" s="5" t="s">
        <v>148</v>
      </c>
      <c r="D24" s="5" t="s">
        <v>61</v>
      </c>
      <c r="E24" s="5" t="s">
        <v>61</v>
      </c>
      <c r="F24" s="5" t="s">
        <v>61</v>
      </c>
      <c r="G24" s="5" t="s">
        <v>128</v>
      </c>
      <c r="H24" s="5" t="s">
        <v>129</v>
      </c>
      <c r="I24" s="5" t="s">
        <v>130</v>
      </c>
      <c r="J24" s="5" t="s">
        <v>140</v>
      </c>
      <c r="K24" s="5" t="s">
        <v>131</v>
      </c>
      <c r="L24" s="5" t="s">
        <v>145</v>
      </c>
      <c r="M24" s="5" t="s">
        <v>61</v>
      </c>
      <c r="O24" s="13">
        <f>processes!O21/millipoints!O$10*millipoints!O$11/100</f>
        <v>8.0546091600000005E-7</v>
      </c>
      <c r="P24" s="13">
        <f>processes!S21/millipoints!P$10*millipoints!P$11/100</f>
        <v>5.5335855791044776E-9</v>
      </c>
      <c r="Q24" s="13">
        <f>processes!T21/millipoints!Q$10*millipoints!Q$11/100</f>
        <v>2.7883479676258995E-8</v>
      </c>
      <c r="R24" s="13">
        <f>processes!U21/millipoints!R$10*millipoints!R$11/100</f>
        <v>3.8307608695652169E-10</v>
      </c>
      <c r="S24" s="13">
        <f>processes!V21/millipoints!S$10*millipoints!S$11/100</f>
        <v>9.3512650912820513E-9</v>
      </c>
      <c r="T24" s="13">
        <f>processes!W21/millipoints!T$10*millipoints!T$11/100</f>
        <v>1.4157355807909603E-8</v>
      </c>
      <c r="U24" s="13">
        <f>processes!X21/millipoints!U$10*millipoints!U$11/100</f>
        <v>3.3195721334975374E-8</v>
      </c>
      <c r="V24" s="13">
        <f>processes!Y21/millipoints!V$10*millipoints!V$11/100</f>
        <v>2.0987082822327043E-9</v>
      </c>
      <c r="W24" s="13">
        <f>processes!Z21/millipoints!W$10*millipoints!W$11/100</f>
        <v>5.5972579840000009E-7</v>
      </c>
      <c r="X24" s="13">
        <f>processes!AA21/millipoints!X$10*millipoints!X$11/100</f>
        <v>1.2832579760000001E-9</v>
      </c>
      <c r="Y24" s="13">
        <f>processes!AB21/millipoints!Y$10*millipoints!Y$11/100</f>
        <v>1.2410725797647058E-8</v>
      </c>
      <c r="Z24" s="13">
        <f>processes!AC21/millipoints!Z$10*millipoints!Z$11/100</f>
        <v>2.1591618369668244E-9</v>
      </c>
      <c r="AA24" s="13">
        <f>processes!AD21/millipoints!AA$10*millipoints!AA$11/100</f>
        <v>1.4461612215456672E-8</v>
      </c>
      <c r="AB24" s="13">
        <f>processes!AE21/millipoints!AB$10*millipoints!AB$11/100</f>
        <v>1.6099132366863904E-9</v>
      </c>
      <c r="AC24" s="13">
        <f>processes!AF21/millipoints!AC$10*millipoints!AC$11/100</f>
        <v>3.6874252000000005E-9</v>
      </c>
      <c r="AD24" s="13">
        <f>processes!AG21/millipoints!AD$10*millipoints!AD$11/100</f>
        <v>6.8133303841269847E-10</v>
      </c>
      <c r="AF24" s="12">
        <f t="shared" si="1"/>
        <v>1.4940833355598896E-3</v>
      </c>
      <c r="AG24" t="str">
        <f t="shared" si="2"/>
        <v xml:space="preserve">MJ </v>
      </c>
    </row>
    <row r="25" spans="2:33">
      <c r="B25" s="5">
        <f t="shared" si="3"/>
        <v>13</v>
      </c>
      <c r="C25" s="5" t="s">
        <v>149</v>
      </c>
      <c r="D25" s="5" t="s">
        <v>61</v>
      </c>
      <c r="E25" s="5" t="s">
        <v>61</v>
      </c>
      <c r="F25" s="5" t="s">
        <v>61</v>
      </c>
      <c r="G25" s="5" t="s">
        <v>128</v>
      </c>
      <c r="H25" s="5" t="s">
        <v>129</v>
      </c>
      <c r="I25" s="5" t="s">
        <v>143</v>
      </c>
      <c r="J25" s="5" t="s">
        <v>144</v>
      </c>
      <c r="K25" s="5" t="s">
        <v>131</v>
      </c>
      <c r="L25" s="5" t="s">
        <v>145</v>
      </c>
      <c r="M25" s="5" t="s">
        <v>61</v>
      </c>
      <c r="O25" s="13">
        <f>processes!O22/millipoints!O$10*millipoints!O$11/100</f>
        <v>4.8778077399999998E-6</v>
      </c>
      <c r="P25" s="13">
        <f>processes!S22/millipoints!P$10*millipoints!P$11/100</f>
        <v>3.2223404141791045E-8</v>
      </c>
      <c r="Q25" s="13">
        <f>processes!T22/millipoints!Q$10*millipoints!Q$11/100</f>
        <v>2.7085709172661876E-7</v>
      </c>
      <c r="R25" s="13">
        <f>processes!U22/millipoints!R$10*millipoints!R$11/100</f>
        <v>2.2307443478260869E-9</v>
      </c>
      <c r="S25" s="13">
        <f>processes!V22/millipoints!S$10*millipoints!S$11/100</f>
        <v>1.3208425152820513E-7</v>
      </c>
      <c r="T25" s="13">
        <f>processes!W22/millipoints!T$10*millipoints!T$11/100</f>
        <v>1.9983160842937854E-7</v>
      </c>
      <c r="U25" s="13">
        <f>processes!X22/millipoints!U$10*millipoints!U$11/100</f>
        <v>3.8659621600985218E-7</v>
      </c>
      <c r="V25" s="13">
        <f>processes!Y22/millipoints!V$10*millipoints!V$11/100</f>
        <v>1.222128471698113E-8</v>
      </c>
      <c r="W25" s="13">
        <f>processes!Z22/millipoints!W$10*millipoints!W$11/100</f>
        <v>3.2594183680000002E-6</v>
      </c>
      <c r="X25" s="13">
        <f>processes!AA22/millipoints!X$10*millipoints!X$11/100</f>
        <v>7.472721280000001E-9</v>
      </c>
      <c r="Y25" s="13">
        <f>processes!AB22/millipoints!Y$10*millipoints!Y$11/100</f>
        <v>1.0394673844705881E-7</v>
      </c>
      <c r="Z25" s="13">
        <f>processes!AC22/millipoints!Z$10*millipoints!Z$11/100</f>
        <v>1.2573320381516587E-8</v>
      </c>
      <c r="AA25" s="13">
        <f>processes!AD22/millipoints!AA$10*millipoints!AA$11/100</f>
        <v>8.4317442997658065E-8</v>
      </c>
      <c r="AB25" s="13">
        <f>processes!AE22/millipoints!AB$10*millipoints!AB$11/100</f>
        <v>9.3749131846153836E-9</v>
      </c>
      <c r="AC25" s="13">
        <f>processes!AF22/millipoints!AC$10*millipoints!AC$11/100</f>
        <v>4.4846273600000005E-8</v>
      </c>
      <c r="AD25" s="13">
        <f>processes!AG22/millipoints!AD$10*millipoints!AD$11/100</f>
        <v>3.9675666178266177E-9</v>
      </c>
      <c r="AF25" s="12">
        <f t="shared" si="1"/>
        <v>9.4397696854093271E-3</v>
      </c>
      <c r="AG25" t="str">
        <f t="shared" si="2"/>
        <v xml:space="preserve">MJ </v>
      </c>
    </row>
    <row r="26" spans="2:33">
      <c r="B26" s="5">
        <f t="shared" si="3"/>
        <v>14</v>
      </c>
      <c r="C26" s="5" t="s">
        <v>150</v>
      </c>
      <c r="D26" s="5" t="s">
        <v>61</v>
      </c>
      <c r="E26" s="5" t="s">
        <v>61</v>
      </c>
      <c r="F26" s="5" t="s">
        <v>61</v>
      </c>
      <c r="G26" s="5" t="s">
        <v>128</v>
      </c>
      <c r="H26" s="5" t="s">
        <v>129</v>
      </c>
      <c r="I26" s="5" t="s">
        <v>130</v>
      </c>
      <c r="J26" s="5" t="s">
        <v>140</v>
      </c>
      <c r="K26" s="5" t="s">
        <v>131</v>
      </c>
      <c r="L26" s="5" t="s">
        <v>145</v>
      </c>
      <c r="M26" s="5" t="s">
        <v>61</v>
      </c>
      <c r="O26" s="13">
        <f>processes!O23/millipoints!O$10*millipoints!O$11/100</f>
        <v>8.2765425600000001E-7</v>
      </c>
      <c r="P26" s="13">
        <f>processes!S23/millipoints!P$10*millipoints!P$11/100</f>
        <v>5.4675867462686573E-9</v>
      </c>
      <c r="Q26" s="13">
        <f>processes!T23/millipoints!Q$10*millipoints!Q$11/100</f>
        <v>4.5958355287769773E-8</v>
      </c>
      <c r="R26" s="13">
        <f>processes!U23/millipoints!R$10*millipoints!R$11/100</f>
        <v>3.7850714782608688E-10</v>
      </c>
      <c r="S26" s="13">
        <f>processes!V23/millipoints!S$10*millipoints!S$11/100</f>
        <v>2.2411726523076919E-8</v>
      </c>
      <c r="T26" s="13">
        <f>processes!W23/millipoints!T$10*millipoints!T$11/100</f>
        <v>3.3906928762711867E-8</v>
      </c>
      <c r="U26" s="13">
        <f>processes!X23/millipoints!U$10*millipoints!U$11/100</f>
        <v>6.5596681724137925E-8</v>
      </c>
      <c r="V26" s="13">
        <f>processes!Y23/millipoints!V$10*millipoints!V$11/100</f>
        <v>2.0736770644654088E-9</v>
      </c>
      <c r="W26" s="13">
        <f>processes!Z23/millipoints!W$10*millipoints!W$11/100</f>
        <v>5.5304997119999998E-7</v>
      </c>
      <c r="X26" s="13">
        <f>processes!AA23/millipoints!X$10*millipoints!X$11/100</f>
        <v>1.2679526299999999E-9</v>
      </c>
      <c r="Y26" s="13">
        <f>processes!AB23/millipoints!Y$10*millipoints!Y$11/100</f>
        <v>1.7637422682352941E-8</v>
      </c>
      <c r="Z26" s="13">
        <f>processes!AC23/millipoints!Z$10*millipoints!Z$11/100</f>
        <v>2.1334096059241706E-9</v>
      </c>
      <c r="AA26" s="13">
        <f>processes!AD23/millipoints!AA$10*millipoints!AA$11/100</f>
        <v>1.430677343325527E-8</v>
      </c>
      <c r="AB26" s="13">
        <f>processes!AE23/millipoints!AB$10*millipoints!AB$11/100</f>
        <v>1.5907118538461536E-9</v>
      </c>
      <c r="AC26" s="13">
        <f>processes!AF23/millipoints!AC$10*millipoints!AC$11/100</f>
        <v>7.6094036799999988E-9</v>
      </c>
      <c r="AD26" s="13">
        <f>processes!AG23/millipoints!AD$10*millipoints!AD$11/100</f>
        <v>6.7320679257631261E-10</v>
      </c>
      <c r="AF26" s="12">
        <f t="shared" si="1"/>
        <v>1.6017165711342115E-3</v>
      </c>
      <c r="AG26" t="str">
        <f t="shared" si="2"/>
        <v xml:space="preserve">MJ </v>
      </c>
    </row>
    <row r="27" spans="2:33">
      <c r="B27" s="5">
        <f t="shared" si="3"/>
        <v>15</v>
      </c>
      <c r="C27" s="5" t="s">
        <v>151</v>
      </c>
      <c r="D27" s="5" t="s">
        <v>61</v>
      </c>
      <c r="E27" s="5" t="s">
        <v>61</v>
      </c>
      <c r="F27" s="5" t="s">
        <v>61</v>
      </c>
      <c r="G27" s="5" t="s">
        <v>128</v>
      </c>
      <c r="H27" s="5" t="s">
        <v>129</v>
      </c>
      <c r="I27" s="5" t="s">
        <v>143</v>
      </c>
      <c r="J27" s="5" t="s">
        <v>144</v>
      </c>
      <c r="K27" s="5" t="s">
        <v>131</v>
      </c>
      <c r="L27" s="5" t="s">
        <v>145</v>
      </c>
      <c r="M27" s="5" t="s">
        <v>61</v>
      </c>
      <c r="O27" s="13">
        <f>processes!O24/millipoints!O$10*millipoints!O$11/100</f>
        <v>4.6584509399999999E-6</v>
      </c>
      <c r="P27" s="13">
        <f>processes!S24/millipoints!P$10*millipoints!P$11/100</f>
        <v>3.0774305578358202E-8</v>
      </c>
      <c r="Q27" s="13">
        <f>processes!T24/millipoints!Q$10*millipoints!Q$11/100</f>
        <v>2.5867654496402879E-7</v>
      </c>
      <c r="R27" s="13">
        <f>processes!U24/millipoints!R$10*millipoints!R$11/100</f>
        <v>2.1304269565217388E-9</v>
      </c>
      <c r="S27" s="13">
        <f>processes!V24/millipoints!S$10*millipoints!S$11/100</f>
        <v>1.2614437247179486E-7</v>
      </c>
      <c r="T27" s="13">
        <f>processes!W24/millipoints!T$10*millipoints!T$11/100</f>
        <v>1.9084510389830508E-7</v>
      </c>
      <c r="U27" s="13">
        <f>processes!X24/millipoints!U$10*millipoints!U$11/100</f>
        <v>3.692108379802955E-7</v>
      </c>
      <c r="V27" s="13">
        <f>processes!Y24/millipoints!V$10*millipoints!V$11/100</f>
        <v>1.1671688877358487E-8</v>
      </c>
      <c r="W27" s="13">
        <f>processes!Z24/millipoints!W$10*millipoints!W$11/100</f>
        <v>3.1128410880000005E-6</v>
      </c>
      <c r="X27" s="13">
        <f>processes!AA24/millipoints!X$10*millipoints!X$11/100</f>
        <v>7.1366698159999994E-9</v>
      </c>
      <c r="Y27" s="13">
        <f>processes!AB24/millipoints!Y$10*millipoints!Y$11/100</f>
        <v>9.9272214588235291E-8</v>
      </c>
      <c r="Z27" s="13">
        <f>processes!AC24/millipoints!Z$10*millipoints!Z$11/100</f>
        <v>1.2007893206161137E-8</v>
      </c>
      <c r="AA27" s="13">
        <f>processes!AD24/millipoints!AA$10*millipoints!AA$11/100</f>
        <v>8.0525654332552684E-8</v>
      </c>
      <c r="AB27" s="13">
        <f>processes!AE24/millipoints!AB$10*millipoints!AB$11/100</f>
        <v>8.953319763905324E-9</v>
      </c>
      <c r="AC27" s="13">
        <f>processes!AF24/millipoints!AC$10*millipoints!AC$11/100</f>
        <v>4.2829519199999993E-8</v>
      </c>
      <c r="AD27" s="13">
        <f>processes!AG24/millipoints!AD$10*millipoints!AD$11/100</f>
        <v>3.7891436688644696E-9</v>
      </c>
      <c r="AF27" s="12">
        <f t="shared" si="1"/>
        <v>9.0152597233023844E-3</v>
      </c>
      <c r="AG27" t="str">
        <f t="shared" si="2"/>
        <v xml:space="preserve">MJ </v>
      </c>
    </row>
    <row r="28" spans="2:33">
      <c r="B28" s="5">
        <f t="shared" si="3"/>
        <v>16</v>
      </c>
      <c r="C28" s="5" t="s">
        <v>152</v>
      </c>
      <c r="D28" s="5" t="s">
        <v>61</v>
      </c>
      <c r="E28" s="5" t="s">
        <v>61</v>
      </c>
      <c r="F28" s="5" t="s">
        <v>61</v>
      </c>
      <c r="G28" s="5" t="s">
        <v>128</v>
      </c>
      <c r="H28" s="5" t="s">
        <v>129</v>
      </c>
      <c r="I28" s="5" t="s">
        <v>130</v>
      </c>
      <c r="J28" s="5" t="s">
        <v>140</v>
      </c>
      <c r="K28" s="5" t="s">
        <v>131</v>
      </c>
      <c r="L28" s="5" t="s">
        <v>145</v>
      </c>
      <c r="M28" s="5" t="s">
        <v>61</v>
      </c>
      <c r="O28" s="13">
        <f>processes!O25/millipoints!O$10*millipoints!O$11/100</f>
        <v>7.9043431999999986E-7</v>
      </c>
      <c r="P28" s="13">
        <f>processes!S25/millipoints!P$10*millipoints!P$11/100</f>
        <v>5.2217072365671631E-9</v>
      </c>
      <c r="Q28" s="13">
        <f>processes!T25/millipoints!Q$10*millipoints!Q$11/100</f>
        <v>4.3891589748201439E-8</v>
      </c>
      <c r="R28" s="13">
        <f>processes!U25/millipoints!R$10*millipoints!R$11/100</f>
        <v>3.6148553043478257E-10</v>
      </c>
      <c r="S28" s="13">
        <f>processes!V25/millipoints!S$10*millipoints!S$11/100</f>
        <v>2.1403861702564103E-8</v>
      </c>
      <c r="T28" s="13">
        <f>processes!W25/millipoints!T$10*millipoints!T$11/100</f>
        <v>3.2382120858757065E-8</v>
      </c>
      <c r="U28" s="13">
        <f>processes!X25/millipoints!U$10*millipoints!U$11/100</f>
        <v>6.2646773009852213E-8</v>
      </c>
      <c r="V28" s="13">
        <f>processes!Y25/millipoints!V$10*millipoints!V$11/100</f>
        <v>1.9804230495283017E-9</v>
      </c>
      <c r="W28" s="13">
        <f>processes!Z25/millipoints!W$10*millipoints!W$11/100</f>
        <v>5.2817909760000009E-7</v>
      </c>
      <c r="X28" s="13">
        <f>processes!AA25/millipoints!X$10*millipoints!X$11/100</f>
        <v>1.2109323E-9</v>
      </c>
      <c r="Y28" s="13">
        <f>processes!AB25/millipoints!Y$10*millipoints!Y$11/100</f>
        <v>1.6844260894117648E-8</v>
      </c>
      <c r="Z28" s="13">
        <f>processes!AC25/millipoints!Z$10*millipoints!Z$11/100</f>
        <v>2.0374692931279619E-9</v>
      </c>
      <c r="AA28" s="13">
        <f>processes!AD25/millipoints!AA$10*millipoints!AA$11/100</f>
        <v>1.3663392224824356E-8</v>
      </c>
      <c r="AB28" s="13">
        <f>processes!AE25/millipoints!AB$10*millipoints!AB$11/100</f>
        <v>1.5191768751479288E-9</v>
      </c>
      <c r="AC28" s="13">
        <f>processes!AF25/millipoints!AC$10*millipoints!AC$11/100</f>
        <v>7.2672059199999998E-9</v>
      </c>
      <c r="AD28" s="13">
        <f>processes!AG25/millipoints!AD$10*millipoints!AD$11/100</f>
        <v>6.4293242571428568E-10</v>
      </c>
      <c r="AF28" s="12">
        <f t="shared" si="1"/>
        <v>1.5296867486688371E-3</v>
      </c>
      <c r="AG28" t="str">
        <f t="shared" si="2"/>
        <v xml:space="preserve">MJ </v>
      </c>
    </row>
    <row r="29" spans="2:33">
      <c r="B29" s="5">
        <f t="shared" si="3"/>
        <v>17</v>
      </c>
      <c r="C29" s="5" t="s">
        <v>153</v>
      </c>
      <c r="D29" s="5" t="s">
        <v>61</v>
      </c>
      <c r="E29" s="5" t="s">
        <v>61</v>
      </c>
      <c r="F29" s="5" t="s">
        <v>61</v>
      </c>
      <c r="G29" s="5" t="s">
        <v>128</v>
      </c>
      <c r="H29" s="5" t="s">
        <v>129</v>
      </c>
      <c r="I29" s="5" t="s">
        <v>143</v>
      </c>
      <c r="J29" s="5" t="s">
        <v>144</v>
      </c>
      <c r="K29" s="5" t="s">
        <v>131</v>
      </c>
      <c r="L29" s="5" t="s">
        <v>154</v>
      </c>
      <c r="M29" s="5" t="s">
        <v>61</v>
      </c>
      <c r="O29" s="13">
        <f>processes!O26/millipoints!O$10*millipoints!O$11/100</f>
        <v>6.2489687000000002E-7</v>
      </c>
      <c r="P29" s="13">
        <f>processes!S26/millipoints!P$10*millipoints!P$11/100</f>
        <v>4.3094006085820892E-9</v>
      </c>
      <c r="Q29" s="13">
        <f>processes!T26/millipoints!Q$10*millipoints!Q$11/100</f>
        <v>8.1815496618705036E-7</v>
      </c>
      <c r="R29" s="13">
        <f>processes!U26/millipoints!R$10*millipoints!R$11/100</f>
        <v>3.8221107826086947E-8</v>
      </c>
      <c r="S29" s="13">
        <f>processes!V26/millipoints!S$10*millipoints!S$11/100</f>
        <v>5.2776256574358968E-7</v>
      </c>
      <c r="T29" s="13">
        <f>processes!W26/millipoints!T$10*millipoints!T$11/100</f>
        <v>8.2039397683615829E-7</v>
      </c>
      <c r="U29" s="13">
        <f>processes!X26/millipoints!U$10*millipoints!U$11/100</f>
        <v>1.1761999303448276E-6</v>
      </c>
      <c r="V29" s="13">
        <f>processes!Y26/millipoints!V$10*millipoints!V$11/100</f>
        <v>3.0912369803459112E-8</v>
      </c>
      <c r="W29" s="13">
        <f>processes!Z26/millipoints!W$10*millipoints!W$11/100</f>
        <v>3.1659777280000005E-7</v>
      </c>
      <c r="X29" s="13">
        <f>processes!AA26/millipoints!X$10*millipoints!X$11/100</f>
        <v>1.2675460000000002E-8</v>
      </c>
      <c r="Y29" s="13">
        <f>processes!AB26/millipoints!Y$10*millipoints!Y$11/100</f>
        <v>9.1277647811764718E-6</v>
      </c>
      <c r="Z29" s="13">
        <f>processes!AC26/millipoints!Z$10*millipoints!Z$11/100</f>
        <v>1.2672413907582937E-8</v>
      </c>
      <c r="AA29" s="13">
        <f>processes!AD26/millipoints!AA$10*millipoints!AA$11/100</f>
        <v>3.1016361217798591E-6</v>
      </c>
      <c r="AB29" s="13">
        <f>processes!AE26/millipoints!AB$10*millipoints!AB$11/100</f>
        <v>9.0496454218934893E-8</v>
      </c>
      <c r="AC29" s="13">
        <f>processes!AF26/millipoints!AC$10*millipoints!AC$11/100</f>
        <v>3.1916988799999993E-7</v>
      </c>
      <c r="AD29" s="13">
        <f>processes!AG26/millipoints!AD$10*millipoints!AD$11/100</f>
        <v>2.6476201452991453E-6</v>
      </c>
      <c r="AF29" s="12">
        <f t="shared" si="1"/>
        <v>1.9669484224531752E-2</v>
      </c>
      <c r="AG29" t="str">
        <f t="shared" si="2"/>
        <v xml:space="preserve">MJ </v>
      </c>
    </row>
    <row r="30" spans="2:33">
      <c r="B30" s="5">
        <f t="shared" si="3"/>
        <v>18</v>
      </c>
      <c r="C30" s="5" t="s">
        <v>155</v>
      </c>
      <c r="D30" s="5" t="s">
        <v>61</v>
      </c>
      <c r="E30" s="5" t="s">
        <v>61</v>
      </c>
      <c r="F30" s="5" t="s">
        <v>61</v>
      </c>
      <c r="G30" s="5" t="s">
        <v>128</v>
      </c>
      <c r="H30" s="5" t="s">
        <v>129</v>
      </c>
      <c r="I30" s="5" t="s">
        <v>130</v>
      </c>
      <c r="J30" s="5" t="s">
        <v>140</v>
      </c>
      <c r="K30" s="5" t="s">
        <v>131</v>
      </c>
      <c r="L30" s="5" t="s">
        <v>154</v>
      </c>
      <c r="M30" s="5" t="s">
        <v>61</v>
      </c>
      <c r="O30" s="13">
        <f>processes!O27/millipoints!O$10*millipoints!O$11/100</f>
        <v>1.060309406E-7</v>
      </c>
      <c r="P30" s="13">
        <f>processes!S27/millipoints!P$10*millipoints!P$11/100</f>
        <v>7.3120833302238799E-10</v>
      </c>
      <c r="Q30" s="13">
        <f>processes!T27/millipoints!Q$10*millipoints!Q$11/100</f>
        <v>1.3882249388489208E-7</v>
      </c>
      <c r="R30" s="13">
        <f>processes!U27/millipoints!R$10*millipoints!R$11/100</f>
        <v>6.4852620869565221E-9</v>
      </c>
      <c r="S30" s="13">
        <f>processes!V27/millipoints!S$10*millipoints!S$11/100</f>
        <v>8.9549434051282038E-8</v>
      </c>
      <c r="T30" s="13">
        <f>processes!W27/millipoints!T$10*millipoints!T$11/100</f>
        <v>1.3920240275706215E-7</v>
      </c>
      <c r="U30" s="13">
        <f>processes!X27/millipoints!U$10*millipoints!U$11/100</f>
        <v>1.9957466596059112E-7</v>
      </c>
      <c r="V30" s="13">
        <f>processes!Y27/millipoints!V$10*millipoints!V$11/100</f>
        <v>5.2451337444968547E-9</v>
      </c>
      <c r="W30" s="13">
        <f>processes!Z27/millipoints!W$10*millipoints!W$11/100</f>
        <v>5.3719520000000006E-8</v>
      </c>
      <c r="X30" s="13">
        <f>processes!AA27/millipoints!X$10*millipoints!X$11/100</f>
        <v>2.1507404399999998E-9</v>
      </c>
      <c r="Y30" s="13">
        <f>processes!AB27/millipoints!Y$10*millipoints!Y$11/100</f>
        <v>1.5487763576470591E-6</v>
      </c>
      <c r="Z30" s="13">
        <f>processes!AC27/millipoints!Z$10*millipoints!Z$11/100</f>
        <v>2.1502234983412323E-9</v>
      </c>
      <c r="AA30" s="13">
        <f>processes!AD27/millipoints!AA$10*millipoints!AA$11/100</f>
        <v>5.2627789039812655E-7</v>
      </c>
      <c r="AB30" s="13">
        <f>processes!AE27/millipoints!AB$10*millipoints!AB$11/100</f>
        <v>1.5355212852071006E-8</v>
      </c>
      <c r="AC30" s="13">
        <f>processes!AF27/millipoints!AC$10*millipoints!AC$11/100</f>
        <v>5.4155949600000009E-8</v>
      </c>
      <c r="AD30" s="13">
        <f>processes!AG27/millipoints!AD$10*millipoints!AD$11/100</f>
        <v>4.4924156446886453E-7</v>
      </c>
      <c r="AF30" s="12">
        <f t="shared" si="1"/>
        <v>3.3374690003227657E-3</v>
      </c>
      <c r="AG30" t="str">
        <f t="shared" si="2"/>
        <v xml:space="preserve">MJ </v>
      </c>
    </row>
    <row r="31" spans="2:33">
      <c r="B31" s="5">
        <f t="shared" si="3"/>
        <v>19</v>
      </c>
      <c r="C31" s="5" t="s">
        <v>156</v>
      </c>
      <c r="D31" s="5" t="s">
        <v>61</v>
      </c>
      <c r="E31" s="5" t="s">
        <v>61</v>
      </c>
      <c r="F31" s="5" t="s">
        <v>61</v>
      </c>
      <c r="G31" s="5" t="s">
        <v>157</v>
      </c>
      <c r="H31" s="5" t="s">
        <v>158</v>
      </c>
      <c r="I31" s="5" t="s">
        <v>159</v>
      </c>
      <c r="J31" s="5" t="s">
        <v>144</v>
      </c>
      <c r="K31" s="5" t="s">
        <v>131</v>
      </c>
      <c r="L31" s="5" t="s">
        <v>160</v>
      </c>
      <c r="M31" s="5" t="s">
        <v>161</v>
      </c>
      <c r="O31" s="13">
        <f>processes!O28/millipoints!O$10*millipoints!O$11/100</f>
        <v>4.8304822800000005E-5</v>
      </c>
      <c r="P31" s="13">
        <f>processes!S28/millipoints!P$10*millipoints!P$11/100</f>
        <v>4.5528547708955219E-7</v>
      </c>
      <c r="Q31" s="13">
        <f>processes!T28/millipoints!Q$10*millipoints!Q$11/100</f>
        <v>1.1718807338129496E-5</v>
      </c>
      <c r="R31" s="13">
        <f>processes!U28/millipoints!R$10*millipoints!R$11/100</f>
        <v>5.4474909565217382E-7</v>
      </c>
      <c r="S31" s="13">
        <f>processes!V28/millipoints!S$10*millipoints!S$11/100</f>
        <v>4.7202402010256403E-6</v>
      </c>
      <c r="T31" s="13">
        <f>processes!W28/millipoints!T$10*millipoints!T$11/100</f>
        <v>7.2953435807909614E-6</v>
      </c>
      <c r="U31" s="13">
        <f>processes!X28/millipoints!U$10*millipoints!U$11/100</f>
        <v>1.330041357635468E-5</v>
      </c>
      <c r="V31" s="13">
        <f>processes!Y28/millipoints!V$10*millipoints!V$11/100</f>
        <v>5.3446847680817612E-6</v>
      </c>
      <c r="W31" s="13">
        <f>processes!Z28/millipoints!W$10*millipoints!W$11/100</f>
        <v>3.521664E-5</v>
      </c>
      <c r="X31" s="13">
        <f>processes!AA28/millipoints!X$10*millipoints!X$11/100</f>
        <v>8.5473441000000004E-7</v>
      </c>
      <c r="Y31" s="13">
        <f>processes!AB28/millipoints!Y$10*millipoints!Y$11/100</f>
        <v>2.7716290258823531E-5</v>
      </c>
      <c r="Z31" s="13">
        <f>processes!AC28/millipoints!Z$10*millipoints!Z$11/100</f>
        <v>1.4905526431279619E-6</v>
      </c>
      <c r="AA31" s="13">
        <f>processes!AD28/millipoints!AA$10*millipoints!AA$11/100</f>
        <v>1.3539403840749414E-5</v>
      </c>
      <c r="AB31" s="13">
        <f>processes!AE28/millipoints!AB$10*millipoints!AB$11/100</f>
        <v>3.7187652355029576E-6</v>
      </c>
      <c r="AC31" s="13">
        <f>processes!AF28/millipoints!AC$10*millipoints!AC$11/100</f>
        <v>3.0288480799999996E-6</v>
      </c>
      <c r="AD31" s="13">
        <f>processes!AG28/millipoints!AD$10*millipoints!AD$11/100</f>
        <v>1.2579422466422468E-6</v>
      </c>
      <c r="AF31" s="12">
        <f t="shared" si="1"/>
        <v>0.17850752355197039</v>
      </c>
      <c r="AG31" t="str">
        <f t="shared" ref="AG31:AG94" si="4">H31</f>
        <v xml:space="preserve">tkm </v>
      </c>
    </row>
    <row r="32" spans="2:33">
      <c r="B32" s="5">
        <f t="shared" si="3"/>
        <v>20</v>
      </c>
      <c r="C32" s="5" t="s">
        <v>162</v>
      </c>
      <c r="D32" s="5" t="s">
        <v>61</v>
      </c>
      <c r="E32" s="5" t="s">
        <v>61</v>
      </c>
      <c r="F32" s="5" t="s">
        <v>61</v>
      </c>
      <c r="G32" s="5" t="s">
        <v>157</v>
      </c>
      <c r="H32" s="5" t="s">
        <v>158</v>
      </c>
      <c r="I32" s="5" t="s">
        <v>159</v>
      </c>
      <c r="J32" s="5" t="s">
        <v>144</v>
      </c>
      <c r="K32" s="5" t="s">
        <v>131</v>
      </c>
      <c r="L32" s="5" t="s">
        <v>160</v>
      </c>
      <c r="M32" s="5" t="s">
        <v>61</v>
      </c>
      <c r="O32" s="13">
        <f>processes!O29/millipoints!O$10*millipoints!O$11/100</f>
        <v>1.3353650440000001E-5</v>
      </c>
      <c r="P32" s="13">
        <f>processes!S29/millipoints!P$10*millipoints!P$11/100</f>
        <v>1.2915570524253731E-7</v>
      </c>
      <c r="Q32" s="13">
        <f>processes!T29/millipoints!Q$10*millipoints!Q$11/100</f>
        <v>2.2536626438848922E-6</v>
      </c>
      <c r="R32" s="13">
        <f>processes!U29/millipoints!R$10*millipoints!R$11/100</f>
        <v>1.0018568695652173E-7</v>
      </c>
      <c r="S32" s="13">
        <f>processes!V29/millipoints!S$10*millipoints!S$11/100</f>
        <v>8.2043523733333345E-7</v>
      </c>
      <c r="T32" s="13">
        <f>processes!W29/millipoints!T$10*millipoints!T$11/100</f>
        <v>1.2597296615819206E-6</v>
      </c>
      <c r="U32" s="13">
        <f>processes!X29/millipoints!U$10*millipoints!U$11/100</f>
        <v>2.2085382492610842E-6</v>
      </c>
      <c r="V32" s="13">
        <f>processes!Y29/millipoints!V$10*millipoints!V$11/100</f>
        <v>2.1551819261006288E-6</v>
      </c>
      <c r="W32" s="13">
        <f>processes!Z29/millipoints!W$10*millipoints!W$11/100</f>
        <v>9.719730048E-6</v>
      </c>
      <c r="X32" s="13">
        <f>processes!AA29/millipoints!X$10*millipoints!X$11/100</f>
        <v>2.0119297600000001E-7</v>
      </c>
      <c r="Y32" s="13">
        <f>processes!AB29/millipoints!Y$10*millipoints!Y$11/100</f>
        <v>4.0702491105882348E-6</v>
      </c>
      <c r="Z32" s="13">
        <f>processes!AC29/millipoints!Z$10*millipoints!Z$11/100</f>
        <v>3.941090856398104E-7</v>
      </c>
      <c r="AA32" s="13">
        <f>processes!AD29/millipoints!AA$10*millipoints!AA$11/100</f>
        <v>3.1224389845433254E-6</v>
      </c>
      <c r="AB32" s="13">
        <f>processes!AE29/millipoints!AB$10*millipoints!AB$11/100</f>
        <v>3.0744915319526626E-7</v>
      </c>
      <c r="AC32" s="13">
        <f>processes!AF29/millipoints!AC$10*millipoints!AC$11/100</f>
        <v>5.7569181600000012E-7</v>
      </c>
      <c r="AD32" s="13">
        <f>processes!AG29/millipoints!AD$10*millipoints!AD$11/100</f>
        <v>3.6414800278388277E-7</v>
      </c>
      <c r="AF32" s="12">
        <f t="shared" si="1"/>
        <v>4.1035548727111439E-2</v>
      </c>
      <c r="AG32" t="str">
        <f t="shared" si="4"/>
        <v xml:space="preserve">tkm </v>
      </c>
    </row>
    <row r="33" spans="2:33">
      <c r="B33" s="5">
        <f t="shared" si="3"/>
        <v>21</v>
      </c>
      <c r="C33" s="5" t="s">
        <v>163</v>
      </c>
      <c r="D33" s="5" t="s">
        <v>61</v>
      </c>
      <c r="E33" s="5" t="s">
        <v>61</v>
      </c>
      <c r="F33" s="5" t="s">
        <v>61</v>
      </c>
      <c r="G33" s="5" t="s">
        <v>157</v>
      </c>
      <c r="H33" s="5" t="s">
        <v>158</v>
      </c>
      <c r="I33" s="5" t="s">
        <v>159</v>
      </c>
      <c r="J33" s="5" t="s">
        <v>144</v>
      </c>
      <c r="K33" s="5" t="s">
        <v>131</v>
      </c>
      <c r="L33" s="5" t="s">
        <v>160</v>
      </c>
      <c r="M33" s="5" t="s">
        <v>61</v>
      </c>
      <c r="O33" s="13">
        <f>processes!O30/millipoints!O$10*millipoints!O$11/100</f>
        <v>5.6020387799999995E-6</v>
      </c>
      <c r="P33" s="13">
        <f>processes!S30/millipoints!P$10*millipoints!P$11/100</f>
        <v>5.5894091837686564E-8</v>
      </c>
      <c r="Q33" s="13">
        <f>processes!T30/millipoints!Q$10*millipoints!Q$11/100</f>
        <v>9.6235151079136696E-7</v>
      </c>
      <c r="R33" s="13">
        <f>processes!U30/millipoints!R$10*millipoints!R$11/100</f>
        <v>3.4142850434782609E-8</v>
      </c>
      <c r="S33" s="13">
        <f>processes!V30/millipoints!S$10*millipoints!S$11/100</f>
        <v>3.7435194379487178E-7</v>
      </c>
      <c r="T33" s="13">
        <f>processes!W30/millipoints!T$10*millipoints!T$11/100</f>
        <v>5.7277887214689273E-7</v>
      </c>
      <c r="U33" s="13">
        <f>processes!X30/millipoints!U$10*millipoints!U$11/100</f>
        <v>9.8852005891625614E-7</v>
      </c>
      <c r="V33" s="13">
        <f>processes!Y30/millipoints!V$10*millipoints!V$11/100</f>
        <v>6.5900140573899366E-7</v>
      </c>
      <c r="W33" s="13">
        <f>processes!Z30/millipoints!W$10*millipoints!W$11/100</f>
        <v>4.0990076159999997E-6</v>
      </c>
      <c r="X33" s="13">
        <f>processes!AA30/millipoints!X$10*millipoints!X$11/100</f>
        <v>7.2669551039999993E-8</v>
      </c>
      <c r="Y33" s="13">
        <f>processes!AB30/millipoints!Y$10*millipoints!Y$11/100</f>
        <v>1.9711213929411766E-6</v>
      </c>
      <c r="Z33" s="13">
        <f>processes!AC30/millipoints!Z$10*millipoints!Z$11/100</f>
        <v>1.662037701184834E-7</v>
      </c>
      <c r="AA33" s="13">
        <f>processes!AD30/millipoints!AA$10*millipoints!AA$11/100</f>
        <v>1.2138403672131147E-6</v>
      </c>
      <c r="AB33" s="13">
        <f>processes!AE30/millipoints!AB$10*millipoints!AB$11/100</f>
        <v>1.0595574340828402E-7</v>
      </c>
      <c r="AC33" s="13">
        <f>processes!AF30/millipoints!AC$10*millipoints!AC$11/100</f>
        <v>2.27853344E-7</v>
      </c>
      <c r="AD33" s="13">
        <f>processes!AG30/millipoints!AD$10*millipoints!AD$11/100</f>
        <v>1.8454960420024421E-7</v>
      </c>
      <c r="AF33" s="12">
        <f t="shared" si="1"/>
        <v>1.729028090258215E-2</v>
      </c>
      <c r="AG33" t="str">
        <f t="shared" si="4"/>
        <v xml:space="preserve">tkm </v>
      </c>
    </row>
    <row r="34" spans="2:33">
      <c r="B34" s="5">
        <f t="shared" si="3"/>
        <v>22</v>
      </c>
      <c r="C34" s="5" t="s">
        <v>164</v>
      </c>
      <c r="D34" s="5" t="s">
        <v>61</v>
      </c>
      <c r="E34" s="5" t="s">
        <v>61</v>
      </c>
      <c r="F34" s="5" t="s">
        <v>61</v>
      </c>
      <c r="G34" s="5" t="s">
        <v>157</v>
      </c>
      <c r="H34" s="5" t="s">
        <v>158</v>
      </c>
      <c r="I34" s="5" t="s">
        <v>159</v>
      </c>
      <c r="J34" s="5" t="s">
        <v>144</v>
      </c>
      <c r="K34" s="5" t="s">
        <v>131</v>
      </c>
      <c r="L34" s="5" t="s">
        <v>160</v>
      </c>
      <c r="M34" s="5" t="s">
        <v>61</v>
      </c>
      <c r="O34" s="13">
        <f>processes!O31/millipoints!O$10*millipoints!O$11/100</f>
        <v>4.3371470999999997E-6</v>
      </c>
      <c r="P34" s="13">
        <f>processes!S31/millipoints!P$10*millipoints!P$11/100</f>
        <v>4.4575775380597016E-8</v>
      </c>
      <c r="Q34" s="13">
        <f>processes!T31/millipoints!Q$10*millipoints!Q$11/100</f>
        <v>7.595150651079138E-7</v>
      </c>
      <c r="R34" s="13">
        <f>processes!U31/millipoints!R$10*millipoints!R$11/100</f>
        <v>2.276479304347826E-8</v>
      </c>
      <c r="S34" s="13">
        <f>processes!V31/millipoints!S$10*millipoints!S$11/100</f>
        <v>3.0674064082051282E-7</v>
      </c>
      <c r="T34" s="13">
        <f>processes!W31/millipoints!T$10*millipoints!T$11/100</f>
        <v>4.6843285841807912E-7</v>
      </c>
      <c r="U34" s="13">
        <f>processes!X31/millipoints!U$10*millipoints!U$11/100</f>
        <v>8.0558418443349746E-7</v>
      </c>
      <c r="V34" s="13">
        <f>processes!Y31/millipoints!V$10*millipoints!V$11/100</f>
        <v>3.8546151061320758E-7</v>
      </c>
      <c r="W34" s="13">
        <f>processes!Z31/millipoints!W$10*millipoints!W$11/100</f>
        <v>3.2173804799999998E-6</v>
      </c>
      <c r="X34" s="13">
        <f>processes!AA31/millipoints!X$10*millipoints!X$11/100</f>
        <v>5.1766945680000004E-8</v>
      </c>
      <c r="Y34" s="13">
        <f>processes!AB31/millipoints!Y$10*millipoints!Y$11/100</f>
        <v>1.7462686117647059E-6</v>
      </c>
      <c r="Z34" s="13">
        <f>processes!AC31/millipoints!Z$10*millipoints!Z$11/100</f>
        <v>1.3043485137440757E-7</v>
      </c>
      <c r="AA34" s="13">
        <f>processes!AD31/millipoints!AA$10*millipoints!AA$11/100</f>
        <v>9.0481555784543322E-7</v>
      </c>
      <c r="AB34" s="13">
        <f>processes!AE31/millipoints!AB$10*millipoints!AB$11/100</f>
        <v>7.1291936875739642E-8</v>
      </c>
      <c r="AC34" s="13">
        <f>processes!AF31/millipoints!AC$10*millipoints!AC$11/100</f>
        <v>1.7552722400000003E-7</v>
      </c>
      <c r="AD34" s="13">
        <f>processes!AG31/millipoints!AD$10*millipoints!AD$11/100</f>
        <v>1.6797004075702079E-7</v>
      </c>
      <c r="AF34" s="12">
        <f t="shared" si="1"/>
        <v>1.3595677576114591E-2</v>
      </c>
      <c r="AG34" t="str">
        <f t="shared" si="4"/>
        <v xml:space="preserve">tkm </v>
      </c>
    </row>
    <row r="35" spans="2:33">
      <c r="B35" s="5">
        <f t="shared" si="3"/>
        <v>23</v>
      </c>
      <c r="C35" s="5" t="s">
        <v>165</v>
      </c>
      <c r="D35" s="5" t="s">
        <v>61</v>
      </c>
      <c r="E35" s="5" t="s">
        <v>61</v>
      </c>
      <c r="F35" s="5" t="s">
        <v>61</v>
      </c>
      <c r="G35" s="5" t="s">
        <v>157</v>
      </c>
      <c r="H35" s="5" t="s">
        <v>158</v>
      </c>
      <c r="I35" s="5" t="s">
        <v>159</v>
      </c>
      <c r="J35" s="5" t="s">
        <v>144</v>
      </c>
      <c r="K35" s="5" t="s">
        <v>131</v>
      </c>
      <c r="L35" s="5" t="s">
        <v>160</v>
      </c>
      <c r="M35" s="5" t="s">
        <v>61</v>
      </c>
      <c r="O35" s="13">
        <f>processes!O32/millipoints!O$10*millipoints!O$11/100</f>
        <v>2.3644548719999998E-6</v>
      </c>
      <c r="P35" s="13">
        <f>processes!S32/millipoints!P$10*millipoints!P$11/100</f>
        <v>2.5152128541044777E-8</v>
      </c>
      <c r="Q35" s="13">
        <f>processes!T32/millipoints!Q$10*millipoints!Q$11/100</f>
        <v>4.2584852769784167E-7</v>
      </c>
      <c r="R35" s="13">
        <f>processes!U32/millipoints!R$10*millipoints!R$11/100</f>
        <v>1.2054695652173909E-8</v>
      </c>
      <c r="S35" s="13">
        <f>processes!V32/millipoints!S$10*millipoints!S$11/100</f>
        <v>1.743656004102564E-7</v>
      </c>
      <c r="T35" s="13">
        <f>processes!W32/millipoints!T$10*millipoints!T$11/100</f>
        <v>2.6627889898305082E-7</v>
      </c>
      <c r="U35" s="13">
        <f>processes!X32/millipoints!U$10*millipoints!U$11/100</f>
        <v>4.8092354689655165E-7</v>
      </c>
      <c r="V35" s="13">
        <f>processes!Y32/millipoints!V$10*millipoints!V$11/100</f>
        <v>1.319549706761006E-7</v>
      </c>
      <c r="W35" s="13">
        <f>processes!Z32/millipoints!W$10*millipoints!W$11/100</f>
        <v>1.8094634239999999E-6</v>
      </c>
      <c r="X35" s="13">
        <f>processes!AA32/millipoints!X$10*millipoints!X$11/100</f>
        <v>3.397589454E-8</v>
      </c>
      <c r="Y35" s="13">
        <f>processes!AB32/millipoints!Y$10*millipoints!Y$11/100</f>
        <v>1.2356276404705882E-6</v>
      </c>
      <c r="Z35" s="13">
        <f>processes!AC32/millipoints!Z$10*millipoints!Z$11/100</f>
        <v>7.3342713732227493E-8</v>
      </c>
      <c r="AA35" s="13">
        <f>processes!AD32/millipoints!AA$10*millipoints!AA$11/100</f>
        <v>5.0610687400468384E-7</v>
      </c>
      <c r="AB35" s="13">
        <f>processes!AE32/millipoints!AB$10*millipoints!AB$11/100</f>
        <v>3.4964876360946748E-8</v>
      </c>
      <c r="AC35" s="13">
        <f>processes!AF32/millipoints!AC$10*millipoints!AC$11/100</f>
        <v>1.0244088E-7</v>
      </c>
      <c r="AD35" s="13">
        <f>processes!AG32/millipoints!AD$10*millipoints!AD$11/100</f>
        <v>1.5696024673992676E-7</v>
      </c>
      <c r="AF35" s="12">
        <f t="shared" si="1"/>
        <v>7.8339157907053904E-3</v>
      </c>
      <c r="AG35" t="str">
        <f t="shared" si="4"/>
        <v xml:space="preserve">tkm </v>
      </c>
    </row>
    <row r="36" spans="2:33">
      <c r="B36" s="5">
        <f t="shared" si="3"/>
        <v>24</v>
      </c>
      <c r="C36" s="5" t="s">
        <v>166</v>
      </c>
      <c r="D36" s="5" t="s">
        <v>61</v>
      </c>
      <c r="E36" s="5" t="s">
        <v>61</v>
      </c>
      <c r="F36" s="5" t="s">
        <v>61</v>
      </c>
      <c r="G36" s="5" t="s">
        <v>157</v>
      </c>
      <c r="H36" s="5" t="s">
        <v>158</v>
      </c>
      <c r="I36" s="5" t="s">
        <v>159</v>
      </c>
      <c r="J36" s="5" t="s">
        <v>144</v>
      </c>
      <c r="K36" s="5" t="s">
        <v>131</v>
      </c>
      <c r="L36" s="5" t="s">
        <v>160</v>
      </c>
      <c r="M36" s="5" t="s">
        <v>61</v>
      </c>
      <c r="O36" s="13">
        <f>processes!O33/millipoints!O$10*millipoints!O$11/100</f>
        <v>3.3154355000000005E-6</v>
      </c>
      <c r="P36" s="13">
        <f>processes!S33/millipoints!P$10*millipoints!P$11/100</f>
        <v>3.4385112430970148E-8</v>
      </c>
      <c r="Q36" s="13">
        <f>processes!T33/millipoints!Q$10*millipoints!Q$11/100</f>
        <v>5.8564997050359714E-7</v>
      </c>
      <c r="R36" s="13">
        <f>processes!U33/millipoints!R$10*millipoints!R$11/100</f>
        <v>1.8001034782608694E-8</v>
      </c>
      <c r="S36" s="13">
        <f>processes!V33/millipoints!S$10*millipoints!S$11/100</f>
        <v>2.3557707979487177E-7</v>
      </c>
      <c r="T36" s="13">
        <f>processes!W33/millipoints!T$10*millipoints!T$11/100</f>
        <v>3.5994484977401129E-7</v>
      </c>
      <c r="U36" s="13">
        <f>processes!X33/millipoints!U$10*millipoints!U$11/100</f>
        <v>6.3480824142857144E-7</v>
      </c>
      <c r="V36" s="13">
        <f>processes!Y33/millipoints!V$10*millipoints!V$11/100</f>
        <v>2.7142988380503143E-7</v>
      </c>
      <c r="W36" s="13">
        <f>processes!Z33/millipoints!W$10*millipoints!W$11/100</f>
        <v>2.4890128640000003E-6</v>
      </c>
      <c r="X36" s="13">
        <f>processes!AA33/millipoints!X$10*millipoints!X$11/100</f>
        <v>4.4384887719999992E-8</v>
      </c>
      <c r="Y36" s="13">
        <f>processes!AB33/millipoints!Y$10*millipoints!Y$11/100</f>
        <v>1.4782820592941175E-6</v>
      </c>
      <c r="Z36" s="13">
        <f>processes!AC33/millipoints!Z$10*millipoints!Z$11/100</f>
        <v>1.008995349028436E-7</v>
      </c>
      <c r="AA36" s="13">
        <f>processes!AD33/millipoints!AA$10*millipoints!AA$11/100</f>
        <v>7.0889205807962532E-7</v>
      </c>
      <c r="AB36" s="13">
        <f>processes!AE33/millipoints!AB$10*millipoints!AB$11/100</f>
        <v>5.4414778526627214E-8</v>
      </c>
      <c r="AC36" s="13">
        <f>processes!AF33/millipoints!AC$10*millipoints!AC$11/100</f>
        <v>1.3933216799999999E-7</v>
      </c>
      <c r="AD36" s="13">
        <f>processes!AG33/millipoints!AD$10*millipoints!AD$11/100</f>
        <v>1.6584530063492064E-7</v>
      </c>
      <c r="AF36" s="12">
        <f t="shared" si="1"/>
        <v>1.0636295323677797E-2</v>
      </c>
      <c r="AG36" t="str">
        <f t="shared" si="4"/>
        <v xml:space="preserve">tkm </v>
      </c>
    </row>
    <row r="37" spans="2:33">
      <c r="B37" s="5">
        <f t="shared" si="3"/>
        <v>25</v>
      </c>
      <c r="C37" s="5" t="s">
        <v>167</v>
      </c>
      <c r="D37" s="5" t="s">
        <v>61</v>
      </c>
      <c r="E37" s="5" t="s">
        <v>61</v>
      </c>
      <c r="F37" s="5" t="s">
        <v>61</v>
      </c>
      <c r="G37" s="5" t="s">
        <v>168</v>
      </c>
      <c r="H37" s="5" t="s">
        <v>169</v>
      </c>
      <c r="I37" s="5" t="s">
        <v>170</v>
      </c>
      <c r="J37" s="5" t="s">
        <v>144</v>
      </c>
      <c r="K37" s="5" t="s">
        <v>131</v>
      </c>
      <c r="L37" s="5" t="s">
        <v>171</v>
      </c>
      <c r="M37" s="5" t="s">
        <v>61</v>
      </c>
      <c r="O37" s="13">
        <f>processes!O34/millipoints!O$10*millipoints!O$11/100</f>
        <v>1.3865397779999998E-5</v>
      </c>
      <c r="P37" s="13">
        <f>processes!S34/millipoints!P$10*millipoints!P$11/100</f>
        <v>1.3161664055970148E-7</v>
      </c>
      <c r="Q37" s="13">
        <f>processes!T34/millipoints!Q$10*millipoints!Q$11/100</f>
        <v>6.0713078489208632E-6</v>
      </c>
      <c r="R37" s="13">
        <f>processes!U34/millipoints!R$10*millipoints!R$11/100</f>
        <v>5.1254956521739133E-8</v>
      </c>
      <c r="S37" s="13">
        <f>processes!V34/millipoints!S$10*millipoints!S$11/100</f>
        <v>3.6125549210256412E-6</v>
      </c>
      <c r="T37" s="13">
        <f>processes!W34/millipoints!T$10*millipoints!T$11/100</f>
        <v>5.4732837694915261E-6</v>
      </c>
      <c r="U37" s="13">
        <f>processes!X34/millipoints!U$10*millipoints!U$11/100</f>
        <v>8.4799088453201976E-6</v>
      </c>
      <c r="V37" s="13">
        <f>processes!Y34/millipoints!V$10*millipoints!V$11/100</f>
        <v>2.3889870259433962E-7</v>
      </c>
      <c r="W37" s="13">
        <f>processes!Z34/millipoints!W$10*millipoints!W$11/100</f>
        <v>9.3432995839999993E-6</v>
      </c>
      <c r="X37" s="13">
        <f>processes!AA34/millipoints!X$10*millipoints!X$11/100</f>
        <v>9.4775233599999982E-8</v>
      </c>
      <c r="Y37" s="13">
        <f>processes!AB34/millipoints!Y$10*millipoints!Y$11/100</f>
        <v>2.1553523952941176E-5</v>
      </c>
      <c r="Z37" s="13">
        <f>processes!AC34/millipoints!Z$10*millipoints!Z$11/100</f>
        <v>3.6743182101895728E-7</v>
      </c>
      <c r="AA37" s="13">
        <f>processes!AD34/millipoints!AA$10*millipoints!AA$11/100</f>
        <v>2.1727226304449647E-6</v>
      </c>
      <c r="AB37" s="13">
        <f>processes!AE34/millipoints!AB$10*millipoints!AB$11/100</f>
        <v>3.1618423278106503E-7</v>
      </c>
      <c r="AC37" s="13">
        <f>processes!AF34/millipoints!AC$10*millipoints!AC$11/100</f>
        <v>3.7711890399999997E-7</v>
      </c>
      <c r="AD37" s="13">
        <f>processes!AG34/millipoints!AD$10*millipoints!AD$11/100</f>
        <v>9.3240898449328448E-8</v>
      </c>
      <c r="AF37" s="12">
        <f t="shared" si="1"/>
        <v>7.2242520721669493E-2</v>
      </c>
      <c r="AG37" t="str">
        <f t="shared" si="4"/>
        <v xml:space="preserve">m3 </v>
      </c>
    </row>
    <row r="38" spans="2:33">
      <c r="B38" s="5">
        <f t="shared" si="3"/>
        <v>26</v>
      </c>
      <c r="C38" s="5" t="s">
        <v>172</v>
      </c>
      <c r="D38" s="5" t="s">
        <v>61</v>
      </c>
      <c r="E38" s="5" t="s">
        <v>61</v>
      </c>
      <c r="F38" s="5" t="s">
        <v>61</v>
      </c>
      <c r="G38" s="5" t="s">
        <v>168</v>
      </c>
      <c r="H38" s="5" t="s">
        <v>169</v>
      </c>
      <c r="I38" s="5" t="s">
        <v>170</v>
      </c>
      <c r="J38" s="5" t="s">
        <v>144</v>
      </c>
      <c r="K38" s="5" t="s">
        <v>131</v>
      </c>
      <c r="L38" s="5" t="s">
        <v>171</v>
      </c>
      <c r="M38" s="5" t="s">
        <v>61</v>
      </c>
      <c r="O38" s="13">
        <f>processes!O35/millipoints!O$10*millipoints!O$11/100</f>
        <v>1.3420302479999996E-5</v>
      </c>
      <c r="P38" s="13">
        <f>processes!S35/millipoints!P$10*millipoints!P$11/100</f>
        <v>1.2975496688432833E-7</v>
      </c>
      <c r="Q38" s="13">
        <f>processes!T35/millipoints!Q$10*millipoints!Q$11/100</f>
        <v>5.9805230107913676E-6</v>
      </c>
      <c r="R38" s="13">
        <f>processes!U35/millipoints!R$10*millipoints!R$11/100</f>
        <v>3.6744504347826089E-8</v>
      </c>
      <c r="S38" s="13">
        <f>processes!V35/millipoints!S$10*millipoints!S$11/100</f>
        <v>3.5882058092307686E-6</v>
      </c>
      <c r="T38" s="13">
        <f>processes!W35/millipoints!T$10*millipoints!T$11/100</f>
        <v>5.4365306649717516E-6</v>
      </c>
      <c r="U38" s="13">
        <f>processes!X35/millipoints!U$10*millipoints!U$11/100</f>
        <v>8.4061125916256155E-6</v>
      </c>
      <c r="V38" s="13">
        <f>processes!Y35/millipoints!V$10*millipoints!V$11/100</f>
        <v>1.747059316037736E-7</v>
      </c>
      <c r="W38" s="13">
        <f>processes!Z35/millipoints!W$10*millipoints!W$11/100</f>
        <v>9.0395104000000009E-6</v>
      </c>
      <c r="X38" s="13">
        <f>processes!AA35/millipoints!X$10*millipoints!X$11/100</f>
        <v>6.3183314179999999E-8</v>
      </c>
      <c r="Y38" s="13">
        <f>processes!AB35/millipoints!Y$10*millipoints!Y$11/100</f>
        <v>2.1338517082352943E-5</v>
      </c>
      <c r="Z38" s="13">
        <f>processes!AC35/millipoints!Z$10*millipoints!Z$11/100</f>
        <v>3.5973561810426537E-7</v>
      </c>
      <c r="AA38" s="13">
        <f>processes!AD35/millipoints!AA$10*millipoints!AA$11/100</f>
        <v>1.9429913929742391E-6</v>
      </c>
      <c r="AB38" s="13">
        <f>processes!AE35/millipoints!AB$10*millipoints!AB$11/100</f>
        <v>2.1479415319526625E-7</v>
      </c>
      <c r="AC38" s="13">
        <f>processes!AF35/millipoints!AC$10*millipoints!AC$11/100</f>
        <v>3.0914601600000004E-7</v>
      </c>
      <c r="AD38" s="13">
        <f>processes!AG35/millipoints!AD$10*millipoints!AD$11/100</f>
        <v>8.8222616798534797E-8</v>
      </c>
      <c r="AF38" s="12">
        <f t="shared" si="1"/>
        <v>7.0528980553060686E-2</v>
      </c>
      <c r="AG38" t="str">
        <f t="shared" si="4"/>
        <v xml:space="preserve">m3 </v>
      </c>
    </row>
    <row r="39" spans="2:33">
      <c r="B39" s="5">
        <f t="shared" si="3"/>
        <v>27</v>
      </c>
      <c r="C39" s="5" t="s">
        <v>173</v>
      </c>
      <c r="D39" s="5" t="s">
        <v>61</v>
      </c>
      <c r="E39" s="5" t="s">
        <v>61</v>
      </c>
      <c r="F39" s="5" t="s">
        <v>61</v>
      </c>
      <c r="G39" s="5" t="s">
        <v>168</v>
      </c>
      <c r="H39" s="5" t="s">
        <v>174</v>
      </c>
      <c r="I39" s="5" t="s">
        <v>170</v>
      </c>
      <c r="J39" s="5" t="s">
        <v>144</v>
      </c>
      <c r="K39" s="5" t="s">
        <v>131</v>
      </c>
      <c r="L39" s="5" t="s">
        <v>175</v>
      </c>
      <c r="M39" s="5" t="s">
        <v>176</v>
      </c>
      <c r="O39" s="13">
        <f>processes!O36/millipoints!O$10*millipoints!O$11/100</f>
        <v>2.66357156E-8</v>
      </c>
      <c r="P39" s="13">
        <f>processes!S36/millipoints!P$10*millipoints!P$11/100</f>
        <v>2.6056264425373132E-10</v>
      </c>
      <c r="Q39" s="13">
        <f>processes!T36/millipoints!Q$10*millipoints!Q$11/100</f>
        <v>1.193817025179856E-8</v>
      </c>
      <c r="R39" s="13">
        <f>processes!U36/millipoints!R$10*millipoints!R$11/100</f>
        <v>6.5516766956521731E-11</v>
      </c>
      <c r="S39" s="13">
        <f>processes!V36/millipoints!S$10*millipoints!S$11/100</f>
        <v>7.1746967917948719E-9</v>
      </c>
      <c r="T39" s="13">
        <f>processes!W36/millipoints!T$10*millipoints!T$11/100</f>
        <v>1.0870530145762711E-8</v>
      </c>
      <c r="U39" s="13">
        <f>processes!X36/millipoints!U$10*millipoints!U$11/100</f>
        <v>1.679087435960591E-8</v>
      </c>
      <c r="V39" s="13">
        <f>processes!Y36/millipoints!V$10*millipoints!V$11/100</f>
        <v>3.1167062405660373E-10</v>
      </c>
      <c r="W39" s="13">
        <f>processes!Z36/millipoints!W$10*millipoints!W$11/100</f>
        <v>1.8044778240000002E-8</v>
      </c>
      <c r="X39" s="13">
        <f>processes!AA36/millipoints!X$10*millipoints!X$11/100</f>
        <v>1.081109364E-10</v>
      </c>
      <c r="Y39" s="13">
        <f>processes!AB36/millipoints!Y$10*millipoints!Y$11/100</f>
        <v>4.2741544658823537E-8</v>
      </c>
      <c r="Z39" s="13">
        <f>processes!AC36/millipoints!Z$10*millipoints!Z$11/100</f>
        <v>7.2079233284360188E-10</v>
      </c>
      <c r="AA39" s="13">
        <f>processes!AD36/millipoints!AA$10*millipoints!AA$11/100</f>
        <v>3.7851646201405145E-9</v>
      </c>
      <c r="AB39" s="13">
        <f>processes!AE36/millipoints!AB$10*millipoints!AB$11/100</f>
        <v>3.7542057887573957E-10</v>
      </c>
      <c r="AC39" s="13">
        <f>processes!AF36/millipoints!AC$10*millipoints!AC$11/100</f>
        <v>5.8431751200000007E-10</v>
      </c>
      <c r="AD39" s="13">
        <f>processes!AG36/millipoints!AD$10*millipoints!AD$11/100</f>
        <v>1.7488396783882785E-10</v>
      </c>
      <c r="AF39" s="12">
        <f t="shared" si="1"/>
        <v>1.4058275003115114E-4</v>
      </c>
      <c r="AG39" t="str">
        <f t="shared" si="4"/>
        <v xml:space="preserve">kg </v>
      </c>
    </row>
    <row r="40" spans="2:33">
      <c r="B40" s="5">
        <f t="shared" si="3"/>
        <v>28</v>
      </c>
      <c r="C40" s="5" t="s">
        <v>177</v>
      </c>
      <c r="D40" s="5" t="s">
        <v>61</v>
      </c>
      <c r="E40" s="5" t="s">
        <v>61</v>
      </c>
      <c r="F40" s="5" t="s">
        <v>61</v>
      </c>
      <c r="G40" s="5" t="s">
        <v>168</v>
      </c>
      <c r="H40" s="5" t="s">
        <v>129</v>
      </c>
      <c r="I40" s="5" t="s">
        <v>170</v>
      </c>
      <c r="J40" s="5" t="s">
        <v>144</v>
      </c>
      <c r="K40" s="5" t="s">
        <v>131</v>
      </c>
      <c r="L40" s="5" t="s">
        <v>175</v>
      </c>
      <c r="M40" s="5" t="s">
        <v>61</v>
      </c>
      <c r="O40" s="13">
        <f>processes!O37/millipoints!O$10*millipoints!O$11/100</f>
        <v>2.378188982E-6</v>
      </c>
      <c r="P40" s="13">
        <f>processes!S37/millipoints!P$10*millipoints!P$11/100</f>
        <v>2.3264521472014923E-8</v>
      </c>
      <c r="Q40" s="13">
        <f>processes!T37/millipoints!Q$10*millipoints!Q$11/100</f>
        <v>1.0659080255395685E-6</v>
      </c>
      <c r="R40" s="13">
        <f>processes!U37/millipoints!R$10*millipoints!R$11/100</f>
        <v>5.8497113043478251E-9</v>
      </c>
      <c r="S40" s="13">
        <f>processes!V37/millipoints!S$10*millipoints!S$11/100</f>
        <v>6.4059793271794869E-7</v>
      </c>
      <c r="T40" s="13">
        <f>processes!W37/millipoints!T$10*millipoints!T$11/100</f>
        <v>9.705830352542372E-7</v>
      </c>
      <c r="U40" s="13">
        <f>processes!X37/millipoints!U$10*millipoints!U$11/100</f>
        <v>1.4991851896551723E-6</v>
      </c>
      <c r="V40" s="13">
        <f>processes!Y37/millipoints!V$10*millipoints!V$11/100</f>
        <v>2.7827734205974839E-8</v>
      </c>
      <c r="W40" s="13">
        <f>processes!Z37/millipoints!W$10*millipoints!W$11/100</f>
        <v>1.6111408640000001E-6</v>
      </c>
      <c r="X40" s="13">
        <f>processes!AA37/millipoints!X$10*millipoints!X$11/100</f>
        <v>9.6527620200000004E-9</v>
      </c>
      <c r="Y40" s="13">
        <f>processes!AB37/millipoints!Y$10*millipoints!Y$11/100</f>
        <v>3.8162094682352948E-6</v>
      </c>
      <c r="Z40" s="13">
        <f>processes!AC37/millipoints!Z$10*millipoints!Z$11/100</f>
        <v>6.4356458374407572E-8</v>
      </c>
      <c r="AA40" s="13">
        <f>processes!AD37/millipoints!AA$10*millipoints!AA$11/100</f>
        <v>3.3796112936768145E-7</v>
      </c>
      <c r="AB40" s="13">
        <f>processes!AE37/millipoints!AB$10*millipoints!AB$11/100</f>
        <v>3.3519694047337277E-8</v>
      </c>
      <c r="AC40" s="13">
        <f>processes!AF37/millipoints!AC$10*millipoints!AC$11/100</f>
        <v>5.2171206399999997E-8</v>
      </c>
      <c r="AD40" s="13">
        <f>processes!AG37/millipoints!AD$10*millipoints!AD$11/100</f>
        <v>1.5614640158730158E-8</v>
      </c>
      <c r="AF40" s="12">
        <f t="shared" si="1"/>
        <v>1.2552031354752717E-2</v>
      </c>
      <c r="AG40" t="str">
        <f t="shared" si="4"/>
        <v xml:space="preserve">MJ </v>
      </c>
    </row>
    <row r="41" spans="2:33">
      <c r="B41" s="5">
        <f t="shared" si="3"/>
        <v>29</v>
      </c>
      <c r="C41" s="5" t="s">
        <v>178</v>
      </c>
      <c r="D41" s="5" t="s">
        <v>61</v>
      </c>
      <c r="E41" s="5" t="s">
        <v>61</v>
      </c>
      <c r="F41" s="5" t="s">
        <v>61</v>
      </c>
      <c r="G41" s="5" t="s">
        <v>168</v>
      </c>
      <c r="H41" s="5" t="s">
        <v>174</v>
      </c>
      <c r="I41" s="5" t="s">
        <v>170</v>
      </c>
      <c r="J41" s="5" t="s">
        <v>144</v>
      </c>
      <c r="K41" s="5" t="s">
        <v>131</v>
      </c>
      <c r="L41" s="5" t="s">
        <v>175</v>
      </c>
      <c r="M41" s="5" t="s">
        <v>61</v>
      </c>
      <c r="O41" s="13">
        <f>processes!O38/millipoints!O$10*millipoints!O$11/100</f>
        <v>5.2374243999999996E-7</v>
      </c>
      <c r="P41" s="13">
        <f>processes!S38/millipoints!P$10*millipoints!P$11/100</f>
        <v>4.9288154014925363E-9</v>
      </c>
      <c r="Q41" s="13">
        <f>processes!T38/millipoints!Q$10*millipoints!Q$11/100</f>
        <v>4.7102857446043162E-8</v>
      </c>
      <c r="R41" s="13">
        <f>processes!U38/millipoints!R$10*millipoints!R$11/100</f>
        <v>8.2860323478260867E-9</v>
      </c>
      <c r="S41" s="13">
        <f>processes!V38/millipoints!S$10*millipoints!S$11/100</f>
        <v>1.497040264615385E-8</v>
      </c>
      <c r="T41" s="13">
        <f>processes!W38/millipoints!T$10*millipoints!T$11/100</f>
        <v>2.5252567745762713E-8</v>
      </c>
      <c r="U41" s="13">
        <f>processes!X38/millipoints!U$10*millipoints!U$11/100</f>
        <v>3.6434317325123153E-8</v>
      </c>
      <c r="V41" s="13">
        <f>processes!Y38/millipoints!V$10*millipoints!V$11/100</f>
        <v>2.5204144819182386E-8</v>
      </c>
      <c r="W41" s="13">
        <f>processes!Z38/millipoints!W$10*millipoints!W$11/100</f>
        <v>1.0261888383999998E-6</v>
      </c>
      <c r="X41" s="13">
        <f>processes!AA38/millipoints!X$10*millipoints!X$11/100</f>
        <v>5.4452886680000004E-8</v>
      </c>
      <c r="Y41" s="13">
        <f>processes!AB38/millipoints!Y$10*millipoints!Y$11/100</f>
        <v>3.2161936564705887E-8</v>
      </c>
      <c r="Z41" s="13">
        <f>processes!AC38/millipoints!Z$10*millipoints!Z$11/100</f>
        <v>1.081658168957346E-7</v>
      </c>
      <c r="AA41" s="13">
        <f>processes!AD38/millipoints!AA$10*millipoints!AA$11/100</f>
        <v>1.2731142295081965E-7</v>
      </c>
      <c r="AB41" s="13">
        <f>processes!AE38/millipoints!AB$10*millipoints!AB$11/100</f>
        <v>9.7844669378698224E-9</v>
      </c>
      <c r="AC41" s="13">
        <f>processes!AF38/millipoints!AC$10*millipoints!AC$11/100</f>
        <v>1.3488936799999999E-8</v>
      </c>
      <c r="AD41" s="13">
        <f>processes!AG38/millipoints!AD$10*millipoints!AD$11/100</f>
        <v>1.9029431538461537E-8</v>
      </c>
      <c r="AF41" s="12">
        <f t="shared" si="1"/>
        <v>2.0765053144991752E-3</v>
      </c>
      <c r="AG41" t="str">
        <f t="shared" si="4"/>
        <v xml:space="preserve">kg </v>
      </c>
    </row>
    <row r="42" spans="2:33">
      <c r="B42" s="5">
        <f t="shared" si="3"/>
        <v>30</v>
      </c>
      <c r="C42" s="5" t="s">
        <v>179</v>
      </c>
      <c r="D42" s="5" t="s">
        <v>61</v>
      </c>
      <c r="E42" s="5" t="s">
        <v>61</v>
      </c>
      <c r="F42" s="5" t="s">
        <v>61</v>
      </c>
      <c r="G42" s="5" t="s">
        <v>168</v>
      </c>
      <c r="H42" s="5" t="s">
        <v>174</v>
      </c>
      <c r="I42" s="5" t="s">
        <v>170</v>
      </c>
      <c r="J42" s="5" t="s">
        <v>144</v>
      </c>
      <c r="K42" s="5" t="s">
        <v>131</v>
      </c>
      <c r="L42" s="5" t="s">
        <v>175</v>
      </c>
      <c r="M42" s="5" t="s">
        <v>180</v>
      </c>
      <c r="O42" s="13">
        <f>processes!O39/millipoints!O$10*millipoints!O$11/100</f>
        <v>3.0108000000000001E-4</v>
      </c>
      <c r="P42" s="13">
        <f>processes!S39/millipoints!P$10*millipoints!P$11/100</f>
        <v>0</v>
      </c>
      <c r="Q42" s="13">
        <f>processes!T39/millipoints!Q$10*millipoints!Q$11/100</f>
        <v>0</v>
      </c>
      <c r="R42" s="13">
        <f>processes!U39/millipoints!R$10*millipoints!R$11/100</f>
        <v>0</v>
      </c>
      <c r="S42" s="13">
        <f>processes!V39/millipoints!S$10*millipoints!S$11/100</f>
        <v>0</v>
      </c>
      <c r="T42" s="13">
        <f>processes!W39/millipoints!T$10*millipoints!T$11/100</f>
        <v>0</v>
      </c>
      <c r="U42" s="13">
        <f>processes!X39/millipoints!U$10*millipoints!U$11/100</f>
        <v>0</v>
      </c>
      <c r="V42" s="13">
        <f>processes!Y39/millipoints!V$10*millipoints!V$11/100</f>
        <v>0</v>
      </c>
      <c r="W42" s="13">
        <f>processes!Z39/millipoints!W$10*millipoints!W$11/100</f>
        <v>0</v>
      </c>
      <c r="X42" s="13">
        <f>processes!AA39/millipoints!X$10*millipoints!X$11/100</f>
        <v>0</v>
      </c>
      <c r="Y42" s="13">
        <f>processes!AB39/millipoints!Y$10*millipoints!Y$11/100</f>
        <v>0</v>
      </c>
      <c r="Z42" s="13">
        <f>processes!AC39/millipoints!Z$10*millipoints!Z$11/100</f>
        <v>0</v>
      </c>
      <c r="AA42" s="13">
        <f>processes!AD39/millipoints!AA$10*millipoints!AA$11/100</f>
        <v>1.1703456674473068E-10</v>
      </c>
      <c r="AB42" s="13">
        <f>processes!AE39/millipoints!AB$10*millipoints!AB$11/100</f>
        <v>0</v>
      </c>
      <c r="AC42" s="13">
        <f>processes!AF39/millipoints!AC$10*millipoints!AC$11/100</f>
        <v>1.4919840000000002E-10</v>
      </c>
      <c r="AD42" s="13">
        <f>processes!AG39/millipoints!AD$10*millipoints!AD$11/100</f>
        <v>0</v>
      </c>
      <c r="AF42" s="12">
        <f t="shared" si="1"/>
        <v>0.3010802662329668</v>
      </c>
      <c r="AG42" t="str">
        <f t="shared" si="4"/>
        <v xml:space="preserve">kg </v>
      </c>
    </row>
    <row r="43" spans="2:33">
      <c r="B43" s="5">
        <f t="shared" si="3"/>
        <v>31</v>
      </c>
      <c r="C43" s="5" t="s">
        <v>181</v>
      </c>
      <c r="D43" s="5" t="s">
        <v>61</v>
      </c>
      <c r="E43" s="5" t="s">
        <v>61</v>
      </c>
      <c r="F43" s="5" t="s">
        <v>61</v>
      </c>
      <c r="G43" s="5" t="s">
        <v>168</v>
      </c>
      <c r="H43" s="5" t="s">
        <v>129</v>
      </c>
      <c r="I43" s="5" t="s">
        <v>170</v>
      </c>
      <c r="J43" s="5" t="s">
        <v>144</v>
      </c>
      <c r="K43" s="5" t="s">
        <v>131</v>
      </c>
      <c r="L43" s="5" t="s">
        <v>175</v>
      </c>
      <c r="M43" s="5" t="s">
        <v>61</v>
      </c>
      <c r="O43" s="13">
        <f>processes!O40/millipoints!O$10*millipoints!O$11/100</f>
        <v>2.284906572E-6</v>
      </c>
      <c r="P43" s="13">
        <f>processes!S40/millipoints!P$10*millipoints!P$11/100</f>
        <v>2.0575047608208953E-8</v>
      </c>
      <c r="Q43" s="13">
        <f>processes!T40/millipoints!Q$10*millipoints!Q$11/100</f>
        <v>2.9152452410071942E-7</v>
      </c>
      <c r="R43" s="13">
        <f>processes!U40/millipoints!R$10*millipoints!R$11/100</f>
        <v>6.7456259130434772E-9</v>
      </c>
      <c r="S43" s="13">
        <f>processes!V40/millipoints!S$10*millipoints!S$11/100</f>
        <v>9.8828850379487161E-8</v>
      </c>
      <c r="T43" s="13">
        <f>processes!W40/millipoints!T$10*millipoints!T$11/100</f>
        <v>1.5015850436723163E-7</v>
      </c>
      <c r="U43" s="13">
        <f>processes!X40/millipoints!U$10*millipoints!U$11/100</f>
        <v>2.9296528167487688E-7</v>
      </c>
      <c r="V43" s="13">
        <f>processes!Y40/millipoints!V$10*millipoints!V$11/100</f>
        <v>2.8129639237421381E-8</v>
      </c>
      <c r="W43" s="13">
        <f>processes!Z40/millipoints!W$10*millipoints!W$11/100</f>
        <v>1.4705611519999998E-6</v>
      </c>
      <c r="X43" s="13">
        <f>processes!AA40/millipoints!X$10*millipoints!X$11/100</f>
        <v>1.5319913639999999E-8</v>
      </c>
      <c r="Y43" s="13">
        <f>processes!AB40/millipoints!Y$10*millipoints!Y$11/100</f>
        <v>4.4221855623529416E-7</v>
      </c>
      <c r="Z43" s="13">
        <f>processes!AC40/millipoints!Z$10*millipoints!Z$11/100</f>
        <v>5.6250697457345975E-8</v>
      </c>
      <c r="AA43" s="13">
        <f>processes!AD40/millipoints!AA$10*millipoints!AA$11/100</f>
        <v>3.285035106323185E-7</v>
      </c>
      <c r="AB43" s="13">
        <f>processes!AE40/millipoints!AB$10*millipoints!AB$11/100</f>
        <v>3.4874918520710057E-8</v>
      </c>
      <c r="AC43" s="13">
        <f>processes!AF40/millipoints!AC$10*millipoints!AC$11/100</f>
        <v>6.9692064799999994E-8</v>
      </c>
      <c r="AD43" s="13">
        <f>processes!AG40/millipoints!AD$10*millipoints!AD$11/100</f>
        <v>1.4968095362637366E-8</v>
      </c>
      <c r="AF43" s="12">
        <f t="shared" si="1"/>
        <v>5.6062229539292959E-3</v>
      </c>
      <c r="AG43" t="str">
        <f t="shared" si="4"/>
        <v xml:space="preserve">MJ </v>
      </c>
    </row>
    <row r="44" spans="2:33">
      <c r="B44" s="5">
        <f t="shared" si="3"/>
        <v>32</v>
      </c>
      <c r="C44" s="5" t="s">
        <v>182</v>
      </c>
      <c r="D44" s="5" t="s">
        <v>61</v>
      </c>
      <c r="E44" s="5" t="s">
        <v>61</v>
      </c>
      <c r="F44" s="5" t="s">
        <v>61</v>
      </c>
      <c r="G44" s="5" t="s">
        <v>183</v>
      </c>
      <c r="H44" s="5" t="s">
        <v>184</v>
      </c>
      <c r="I44" s="5" t="s">
        <v>143</v>
      </c>
      <c r="J44" s="5" t="s">
        <v>144</v>
      </c>
      <c r="K44" s="5" t="s">
        <v>131</v>
      </c>
      <c r="L44" s="5" t="s">
        <v>185</v>
      </c>
      <c r="M44" s="5" t="s">
        <v>61</v>
      </c>
      <c r="O44" s="13">
        <f>processes!O41/millipoints!O$10*millipoints!O$11/100</f>
        <v>6.4488990800000003E-6</v>
      </c>
      <c r="P44" s="13">
        <f>processes!S41/millipoints!P$10*millipoints!P$11/100</f>
        <v>6.0533854850746265E-8</v>
      </c>
      <c r="Q44" s="13">
        <f>processes!T41/millipoints!Q$10*millipoints!Q$11/100</f>
        <v>6.8364201870503588E-7</v>
      </c>
      <c r="R44" s="13">
        <f>processes!U41/millipoints!R$10*millipoints!R$11/100</f>
        <v>1.1410466956521738E-7</v>
      </c>
      <c r="S44" s="13">
        <f>processes!V41/millipoints!S$10*millipoints!S$11/100</f>
        <v>1.9094738379487179E-7</v>
      </c>
      <c r="T44" s="13">
        <f>processes!W41/millipoints!T$10*millipoints!T$11/100</f>
        <v>3.239807805084745E-7</v>
      </c>
      <c r="U44" s="13">
        <f>processes!X41/millipoints!U$10*millipoints!U$11/100</f>
        <v>4.6574061862068966E-7</v>
      </c>
      <c r="V44" s="13">
        <f>processes!Y41/millipoints!V$10*millipoints!V$11/100</f>
        <v>7.6523784748427675E-7</v>
      </c>
      <c r="W44" s="13">
        <f>processes!Z41/millipoints!W$10*millipoints!W$11/100</f>
        <v>1.2544803199999999E-5</v>
      </c>
      <c r="X44" s="13">
        <f>processes!AA41/millipoints!X$10*millipoints!X$11/100</f>
        <v>6.9209593719999993E-7</v>
      </c>
      <c r="Y44" s="13">
        <f>processes!AB41/millipoints!Y$10*millipoints!Y$11/100</f>
        <v>4.5417014211764709E-7</v>
      </c>
      <c r="Z44" s="13">
        <f>processes!AC41/millipoints!Z$10*millipoints!Z$11/100</f>
        <v>1.3190381424170617E-6</v>
      </c>
      <c r="AA44" s="13">
        <f>processes!AD41/millipoints!AA$10*millipoints!AA$11/100</f>
        <v>1.93195409086651E-6</v>
      </c>
      <c r="AB44" s="13">
        <f>processes!AE41/millipoints!AB$10*millipoints!AB$11/100</f>
        <v>1.2724100733727808E-7</v>
      </c>
      <c r="AC44" s="13">
        <f>processes!AF41/millipoints!AC$10*millipoints!AC$11/100</f>
        <v>2.2252722400000001E-7</v>
      </c>
      <c r="AD44" s="13">
        <f>processes!AG41/millipoints!AD$10*millipoints!AD$11/100</f>
        <v>2.5152416344322347E-7</v>
      </c>
      <c r="AF44" s="12">
        <f t="shared" si="1"/>
        <v>2.6596440160911037E-2</v>
      </c>
      <c r="AG44" t="str">
        <f t="shared" si="4"/>
        <v xml:space="preserve">kWh </v>
      </c>
    </row>
    <row r="45" spans="2:33">
      <c r="B45" s="5">
        <f t="shared" si="3"/>
        <v>33</v>
      </c>
      <c r="C45" s="5" t="s">
        <v>186</v>
      </c>
      <c r="D45" s="5" t="s">
        <v>61</v>
      </c>
      <c r="E45" s="5" t="s">
        <v>61</v>
      </c>
      <c r="F45" s="5" t="s">
        <v>61</v>
      </c>
      <c r="G45" s="5" t="s">
        <v>183</v>
      </c>
      <c r="H45" s="5" t="s">
        <v>129</v>
      </c>
      <c r="I45" s="5" t="s">
        <v>143</v>
      </c>
      <c r="J45" s="5" t="s">
        <v>144</v>
      </c>
      <c r="K45" s="5" t="s">
        <v>131</v>
      </c>
      <c r="L45" s="5" t="s">
        <v>185</v>
      </c>
      <c r="M45" s="5" t="s">
        <v>61</v>
      </c>
      <c r="O45" s="13">
        <f>processes!O42/millipoints!O$10*millipoints!O$11/100</f>
        <v>1.7913608180000001E-6</v>
      </c>
      <c r="P45" s="13">
        <f>processes!S42/millipoints!P$10*millipoints!P$11/100</f>
        <v>1.681495981156716E-8</v>
      </c>
      <c r="Q45" s="13">
        <f>processes!T42/millipoints!Q$10*millipoints!Q$11/100</f>
        <v>1.899005582733813E-7</v>
      </c>
      <c r="R45" s="13">
        <f>processes!U42/millipoints!R$10*millipoints!R$11/100</f>
        <v>3.1695740869565219E-8</v>
      </c>
      <c r="S45" s="13">
        <f>processes!V42/millipoints!S$10*millipoints!S$11/100</f>
        <v>5.3040941292307691E-8</v>
      </c>
      <c r="T45" s="13">
        <f>processes!W42/millipoints!T$10*millipoints!T$11/100</f>
        <v>8.9994660553672314E-8</v>
      </c>
      <c r="U45" s="13">
        <f>processes!X42/millipoints!U$10*millipoints!U$11/100</f>
        <v>1.2937239536945815E-7</v>
      </c>
      <c r="V45" s="13">
        <f>processes!Y42/millipoints!V$10*millipoints!V$11/100</f>
        <v>2.1256607138364779E-7</v>
      </c>
      <c r="W45" s="13">
        <f>processes!Z42/millipoints!W$10*millipoints!W$11/100</f>
        <v>3.4846675199999998E-6</v>
      </c>
      <c r="X45" s="13">
        <f>processes!AA42/millipoints!X$10*millipoints!X$11/100</f>
        <v>1.922488698E-7</v>
      </c>
      <c r="Y45" s="13">
        <f>processes!AB42/millipoints!Y$10*millipoints!Y$11/100</f>
        <v>1.2615837063529412E-7</v>
      </c>
      <c r="Z45" s="13">
        <f>processes!AC42/millipoints!Z$10*millipoints!Z$11/100</f>
        <v>3.6639947609004739E-7</v>
      </c>
      <c r="AA45" s="13">
        <f>processes!AD42/millipoints!AA$10*millipoints!AA$11/100</f>
        <v>5.3665393911007021E-7</v>
      </c>
      <c r="AB45" s="13">
        <f>processes!AE42/millipoints!AB$10*millipoints!AB$11/100</f>
        <v>3.534472342011834E-8</v>
      </c>
      <c r="AC45" s="13">
        <f>processes!AF42/millipoints!AC$10*millipoints!AC$11/100</f>
        <v>6.1813117599999997E-8</v>
      </c>
      <c r="AD45" s="13">
        <f>processes!AG42/millipoints!AD$10*millipoints!AD$11/100</f>
        <v>6.9867823501831506E-8</v>
      </c>
      <c r="AF45" s="12">
        <f t="shared" si="1"/>
        <v>7.3878999857109615E-3</v>
      </c>
      <c r="AG45" t="str">
        <f t="shared" si="4"/>
        <v xml:space="preserve">MJ </v>
      </c>
    </row>
    <row r="46" spans="2:33">
      <c r="B46" s="5">
        <f t="shared" si="3"/>
        <v>34</v>
      </c>
      <c r="C46" s="5" t="s">
        <v>187</v>
      </c>
      <c r="D46" s="5" t="s">
        <v>61</v>
      </c>
      <c r="E46" s="5" t="s">
        <v>61</v>
      </c>
      <c r="F46" s="5" t="s">
        <v>61</v>
      </c>
      <c r="G46" s="5" t="s">
        <v>188</v>
      </c>
      <c r="H46" s="5" t="s">
        <v>174</v>
      </c>
      <c r="I46" s="5" t="s">
        <v>189</v>
      </c>
      <c r="J46" s="5" t="s">
        <v>144</v>
      </c>
      <c r="K46" s="5" t="s">
        <v>190</v>
      </c>
      <c r="L46" s="5" t="s">
        <v>191</v>
      </c>
      <c r="M46" s="5" t="s">
        <v>61</v>
      </c>
      <c r="O46" s="13">
        <f>processes!O43/millipoints!O$10*millipoints!O$11/100</f>
        <v>0</v>
      </c>
      <c r="P46" s="13">
        <f>processes!S43/millipoints!P$10*millipoints!P$11/100</f>
        <v>0</v>
      </c>
      <c r="Q46" s="13">
        <f>processes!T43/millipoints!Q$10*millipoints!Q$11/100</f>
        <v>0</v>
      </c>
      <c r="R46" s="13">
        <f>processes!U43/millipoints!R$10*millipoints!R$11/100</f>
        <v>0</v>
      </c>
      <c r="S46" s="13">
        <f>processes!V43/millipoints!S$10*millipoints!S$11/100</f>
        <v>0</v>
      </c>
      <c r="T46" s="13">
        <f>processes!W43/millipoints!T$10*millipoints!T$11/100</f>
        <v>0</v>
      </c>
      <c r="U46" s="13">
        <f>processes!X43/millipoints!U$10*millipoints!U$11/100</f>
        <v>0</v>
      </c>
      <c r="V46" s="13">
        <f>processes!Y43/millipoints!V$10*millipoints!V$11/100</f>
        <v>0</v>
      </c>
      <c r="W46" s="13">
        <f>processes!Z43/millipoints!W$10*millipoints!W$11/100</f>
        <v>0</v>
      </c>
      <c r="X46" s="13">
        <f>processes!AA43/millipoints!X$10*millipoints!X$11/100</f>
        <v>0</v>
      </c>
      <c r="Y46" s="13">
        <f>processes!AB43/millipoints!Y$10*millipoints!Y$11/100</f>
        <v>0</v>
      </c>
      <c r="Z46" s="13">
        <f>processes!AC43/millipoints!Z$10*millipoints!Z$11/100</f>
        <v>0</v>
      </c>
      <c r="AA46" s="13">
        <f>processes!AD43/millipoints!AA$10*millipoints!AA$11/100</f>
        <v>0</v>
      </c>
      <c r="AB46" s="13">
        <f>processes!AE43/millipoints!AB$10*millipoints!AB$11/100</f>
        <v>0</v>
      </c>
      <c r="AC46" s="13">
        <f>processes!AF43/millipoints!AC$10*millipoints!AC$11/100</f>
        <v>0</v>
      </c>
      <c r="AD46" s="13">
        <f>processes!AG43/millipoints!AD$10*millipoints!AD$11/100</f>
        <v>0</v>
      </c>
      <c r="AF46" s="12">
        <f t="shared" si="1"/>
        <v>0</v>
      </c>
      <c r="AG46" t="str">
        <f t="shared" si="4"/>
        <v xml:space="preserve">kg </v>
      </c>
    </row>
    <row r="47" spans="2:33">
      <c r="B47" s="5">
        <f t="shared" si="3"/>
        <v>35</v>
      </c>
      <c r="C47" s="5" t="s">
        <v>192</v>
      </c>
      <c r="D47" s="5" t="s">
        <v>61</v>
      </c>
      <c r="E47" s="5" t="s">
        <v>61</v>
      </c>
      <c r="F47" s="5" t="s">
        <v>61</v>
      </c>
      <c r="G47" s="5" t="s">
        <v>188</v>
      </c>
      <c r="H47" s="5" t="s">
        <v>174</v>
      </c>
      <c r="I47" s="5" t="s">
        <v>189</v>
      </c>
      <c r="J47" s="5" t="s">
        <v>144</v>
      </c>
      <c r="K47" s="5" t="s">
        <v>193</v>
      </c>
      <c r="L47" s="5" t="s">
        <v>191</v>
      </c>
      <c r="M47" s="5" t="s">
        <v>61</v>
      </c>
      <c r="O47" s="13">
        <f>processes!O44/millipoints!O$10*millipoints!O$11/100</f>
        <v>0</v>
      </c>
      <c r="P47" s="13">
        <f>processes!S44/millipoints!P$10*millipoints!P$11/100</f>
        <v>0</v>
      </c>
      <c r="Q47" s="13">
        <f>processes!T44/millipoints!Q$10*millipoints!Q$11/100</f>
        <v>0</v>
      </c>
      <c r="R47" s="13">
        <f>processes!U44/millipoints!R$10*millipoints!R$11/100</f>
        <v>0</v>
      </c>
      <c r="S47" s="13">
        <f>processes!V44/millipoints!S$10*millipoints!S$11/100</f>
        <v>0</v>
      </c>
      <c r="T47" s="13">
        <f>processes!W44/millipoints!T$10*millipoints!T$11/100</f>
        <v>0</v>
      </c>
      <c r="U47" s="13">
        <f>processes!X44/millipoints!U$10*millipoints!U$11/100</f>
        <v>0</v>
      </c>
      <c r="V47" s="13">
        <f>processes!Y44/millipoints!V$10*millipoints!V$11/100</f>
        <v>0</v>
      </c>
      <c r="W47" s="13">
        <f>processes!Z44/millipoints!W$10*millipoints!W$11/100</f>
        <v>0</v>
      </c>
      <c r="X47" s="13">
        <f>processes!AA44/millipoints!X$10*millipoints!X$11/100</f>
        <v>0</v>
      </c>
      <c r="Y47" s="13">
        <f>processes!AB44/millipoints!Y$10*millipoints!Y$11/100</f>
        <v>0</v>
      </c>
      <c r="Z47" s="13">
        <f>processes!AC44/millipoints!Z$10*millipoints!Z$11/100</f>
        <v>0</v>
      </c>
      <c r="AA47" s="13">
        <f>processes!AD44/millipoints!AA$10*millipoints!AA$11/100</f>
        <v>0</v>
      </c>
      <c r="AB47" s="13">
        <f>processes!AE44/millipoints!AB$10*millipoints!AB$11/100</f>
        <v>0</v>
      </c>
      <c r="AC47" s="13">
        <f>processes!AF44/millipoints!AC$10*millipoints!AC$11/100</f>
        <v>0</v>
      </c>
      <c r="AD47" s="13">
        <f>processes!AG44/millipoints!AD$10*millipoints!AD$11/100</f>
        <v>0</v>
      </c>
      <c r="AF47" s="12">
        <f t="shared" si="1"/>
        <v>0</v>
      </c>
      <c r="AG47" t="str">
        <f t="shared" si="4"/>
        <v xml:space="preserve">kg </v>
      </c>
    </row>
    <row r="48" spans="2:33">
      <c r="B48" s="5">
        <f t="shared" si="3"/>
        <v>36</v>
      </c>
      <c r="C48" s="5" t="s">
        <v>194</v>
      </c>
      <c r="D48" s="5" t="s">
        <v>61</v>
      </c>
      <c r="E48" s="5" t="s">
        <v>61</v>
      </c>
      <c r="F48" s="5" t="s">
        <v>61</v>
      </c>
      <c r="G48" s="5" t="s">
        <v>188</v>
      </c>
      <c r="H48" s="5" t="s">
        <v>174</v>
      </c>
      <c r="I48" s="5" t="s">
        <v>189</v>
      </c>
      <c r="J48" s="5" t="s">
        <v>144</v>
      </c>
      <c r="K48" s="5" t="s">
        <v>131</v>
      </c>
      <c r="L48" s="5" t="s">
        <v>191</v>
      </c>
      <c r="M48" s="5" t="s">
        <v>61</v>
      </c>
      <c r="O48" s="13">
        <f>processes!O45/millipoints!O$10*millipoints!O$11/100</f>
        <v>8.5493095999999988E-8</v>
      </c>
      <c r="P48" s="13">
        <f>processes!S45/millipoints!P$10*millipoints!P$11/100</f>
        <v>8.3575529725746269E-10</v>
      </c>
      <c r="Q48" s="13">
        <f>processes!T45/millipoints!Q$10*millipoints!Q$11/100</f>
        <v>3.8340926007194237E-8</v>
      </c>
      <c r="R48" s="13">
        <f>processes!U45/millipoints!R$10*millipoints!R$11/100</f>
        <v>2.0813107826086955E-10</v>
      </c>
      <c r="S48" s="13">
        <f>processes!V45/millipoints!S$10*millipoints!S$11/100</f>
        <v>2.3040427487179483E-8</v>
      </c>
      <c r="T48" s="13">
        <f>processes!W45/millipoints!T$10*millipoints!T$11/100</f>
        <v>3.4908580553672321E-8</v>
      </c>
      <c r="U48" s="13">
        <f>processes!X45/millipoints!U$10*millipoints!U$11/100</f>
        <v>5.3912311975369467E-8</v>
      </c>
      <c r="V48" s="13">
        <f>processes!Y45/millipoints!V$10*millipoints!V$11/100</f>
        <v>9.9885964614779868E-10</v>
      </c>
      <c r="W48" s="13">
        <f>processes!Z45/millipoints!W$10*millipoints!W$11/100</f>
        <v>5.7912705280000008E-8</v>
      </c>
      <c r="X48" s="13">
        <f>processes!AA45/millipoints!X$10*millipoints!X$11/100</f>
        <v>4.4844249379999999E-10</v>
      </c>
      <c r="Y48" s="13">
        <f>processes!AB45/millipoints!Y$10*millipoints!Y$11/100</f>
        <v>7.3318142494117651E-7</v>
      </c>
      <c r="Z48" s="13">
        <f>processes!AC45/millipoints!Z$10*millipoints!Z$11/100</f>
        <v>2.3017723180094784E-9</v>
      </c>
      <c r="AA48" s="13">
        <f>processes!AD45/millipoints!AA$10*millipoints!AA$11/100</f>
        <v>1.2263823737704915E-8</v>
      </c>
      <c r="AB48" s="13">
        <f>processes!AE45/millipoints!AB$10*millipoints!AB$11/100</f>
        <v>1.2012713755029586E-9</v>
      </c>
      <c r="AC48" s="13">
        <f>processes!AF45/millipoints!AC$10*millipoints!AC$11/100</f>
        <v>1.87303592E-9</v>
      </c>
      <c r="AD48" s="13">
        <f>processes!AG45/millipoints!AD$10*millipoints!AD$11/100</f>
        <v>5.5979844439560443E-10</v>
      </c>
      <c r="AF48" s="12">
        <f t="shared" si="1"/>
        <v>1.047480362555671E-3</v>
      </c>
      <c r="AG48" t="str">
        <f t="shared" si="4"/>
        <v xml:space="preserve">kg </v>
      </c>
    </row>
    <row r="49" spans="2:33">
      <c r="B49" s="5">
        <f t="shared" si="3"/>
        <v>37</v>
      </c>
      <c r="C49" s="5" t="s">
        <v>195</v>
      </c>
      <c r="D49" s="5" t="s">
        <v>61</v>
      </c>
      <c r="E49" s="5" t="s">
        <v>61</v>
      </c>
      <c r="F49" s="5" t="s">
        <v>61</v>
      </c>
      <c r="G49" s="5" t="s">
        <v>188</v>
      </c>
      <c r="H49" s="5" t="s">
        <v>174</v>
      </c>
      <c r="I49" s="5" t="s">
        <v>189</v>
      </c>
      <c r="J49" s="5" t="s">
        <v>144</v>
      </c>
      <c r="K49" s="5" t="s">
        <v>193</v>
      </c>
      <c r="L49" s="5" t="s">
        <v>191</v>
      </c>
      <c r="M49" s="5" t="s">
        <v>61</v>
      </c>
      <c r="O49" s="13">
        <f>processes!O46/millipoints!O$10*millipoints!O$11/100</f>
        <v>0</v>
      </c>
      <c r="P49" s="13">
        <f>processes!S46/millipoints!P$10*millipoints!P$11/100</f>
        <v>0</v>
      </c>
      <c r="Q49" s="13">
        <f>processes!T46/millipoints!Q$10*millipoints!Q$11/100</f>
        <v>0</v>
      </c>
      <c r="R49" s="13">
        <f>processes!U46/millipoints!R$10*millipoints!R$11/100</f>
        <v>0</v>
      </c>
      <c r="S49" s="13">
        <f>processes!V46/millipoints!S$10*millipoints!S$11/100</f>
        <v>0</v>
      </c>
      <c r="T49" s="13">
        <f>processes!W46/millipoints!T$10*millipoints!T$11/100</f>
        <v>0</v>
      </c>
      <c r="U49" s="13">
        <f>processes!X46/millipoints!U$10*millipoints!U$11/100</f>
        <v>0</v>
      </c>
      <c r="V49" s="13">
        <f>processes!Y46/millipoints!V$10*millipoints!V$11/100</f>
        <v>0</v>
      </c>
      <c r="W49" s="13">
        <f>processes!Z46/millipoints!W$10*millipoints!W$11/100</f>
        <v>0</v>
      </c>
      <c r="X49" s="13">
        <f>processes!AA46/millipoints!X$10*millipoints!X$11/100</f>
        <v>0</v>
      </c>
      <c r="Y49" s="13">
        <f>processes!AB46/millipoints!Y$10*millipoints!Y$11/100</f>
        <v>0</v>
      </c>
      <c r="Z49" s="13">
        <f>processes!AC46/millipoints!Z$10*millipoints!Z$11/100</f>
        <v>0</v>
      </c>
      <c r="AA49" s="13">
        <f>processes!AD46/millipoints!AA$10*millipoints!AA$11/100</f>
        <v>0</v>
      </c>
      <c r="AB49" s="13">
        <f>processes!AE46/millipoints!AB$10*millipoints!AB$11/100</f>
        <v>0</v>
      </c>
      <c r="AC49" s="13">
        <f>processes!AF46/millipoints!AC$10*millipoints!AC$11/100</f>
        <v>0</v>
      </c>
      <c r="AD49" s="13">
        <f>processes!AG46/millipoints!AD$10*millipoints!AD$11/100</f>
        <v>0</v>
      </c>
      <c r="AF49" s="12">
        <f t="shared" si="1"/>
        <v>0</v>
      </c>
      <c r="AG49" t="str">
        <f t="shared" si="4"/>
        <v xml:space="preserve">kg </v>
      </c>
    </row>
    <row r="50" spans="2:33">
      <c r="B50" s="5">
        <f t="shared" si="3"/>
        <v>38</v>
      </c>
      <c r="C50" s="5" t="s">
        <v>196</v>
      </c>
      <c r="D50" s="5" t="s">
        <v>61</v>
      </c>
      <c r="E50" s="5" t="s">
        <v>61</v>
      </c>
      <c r="F50" s="5" t="s">
        <v>61</v>
      </c>
      <c r="G50" s="5" t="s">
        <v>188</v>
      </c>
      <c r="H50" s="5" t="s">
        <v>174</v>
      </c>
      <c r="I50" s="5" t="s">
        <v>189</v>
      </c>
      <c r="J50" s="5" t="s">
        <v>144</v>
      </c>
      <c r="K50" s="5" t="s">
        <v>131</v>
      </c>
      <c r="L50" s="5" t="s">
        <v>191</v>
      </c>
      <c r="M50" s="5" t="s">
        <v>61</v>
      </c>
      <c r="O50" s="13">
        <f>processes!O47/millipoints!O$10*millipoints!O$11/100</f>
        <v>1.6444154480000001E-7</v>
      </c>
      <c r="P50" s="13">
        <f>processes!S47/millipoints!P$10*millipoints!P$11/100</f>
        <v>1.9312473115671641E-9</v>
      </c>
      <c r="Q50" s="13">
        <f>processes!T47/millipoints!Q$10*millipoints!Q$11/100</f>
        <v>5.249721985611511E-8</v>
      </c>
      <c r="R50" s="13">
        <f>processes!U47/millipoints!R$10*millipoints!R$11/100</f>
        <v>6.7353907826086948E-10</v>
      </c>
      <c r="S50" s="13">
        <f>processes!V47/millipoints!S$10*millipoints!S$11/100</f>
        <v>3.0093471466666666E-8</v>
      </c>
      <c r="T50" s="13">
        <f>processes!W47/millipoints!T$10*millipoints!T$11/100</f>
        <v>4.5566295457627123E-8</v>
      </c>
      <c r="U50" s="13">
        <f>processes!X47/millipoints!U$10*millipoints!U$11/100</f>
        <v>7.2851866975369463E-8</v>
      </c>
      <c r="V50" s="13">
        <f>processes!Y47/millipoints!V$10*millipoints!V$11/100</f>
        <v>7.0649821831761009E-9</v>
      </c>
      <c r="W50" s="13">
        <f>processes!Z47/millipoints!W$10*millipoints!W$11/100</f>
        <v>1.3201326080000001E-7</v>
      </c>
      <c r="X50" s="13">
        <f>processes!AA47/millipoints!X$10*millipoints!X$11/100</f>
        <v>1.0577656199999999E-7</v>
      </c>
      <c r="Y50" s="13">
        <f>processes!AB47/millipoints!Y$10*millipoints!Y$11/100</f>
        <v>7.8536976564705889E-7</v>
      </c>
      <c r="Z50" s="13">
        <f>processes!AC47/millipoints!Z$10*millipoints!Z$11/100</f>
        <v>6.0206970988151655E-9</v>
      </c>
      <c r="AA50" s="13">
        <f>processes!AD47/millipoints!AA$10*millipoints!AA$11/100</f>
        <v>2.7604889929742385E-8</v>
      </c>
      <c r="AB50" s="13">
        <f>processes!AE47/millipoints!AB$10*millipoints!AB$11/100</f>
        <v>6.3118713479289944E-10</v>
      </c>
      <c r="AC50" s="13">
        <f>processes!AF47/millipoints!AC$10*millipoints!AC$11/100</f>
        <v>-3.9207291999999997E-9</v>
      </c>
      <c r="AD50" s="13">
        <f>processes!AG47/millipoints!AD$10*millipoints!AD$11/100</f>
        <v>6.8692486339438345E-9</v>
      </c>
      <c r="AF50" s="12">
        <f t="shared" si="1"/>
        <v>1.4354850491731358E-3</v>
      </c>
      <c r="AG50" t="str">
        <f t="shared" si="4"/>
        <v xml:space="preserve">kg </v>
      </c>
    </row>
    <row r="51" spans="2:33">
      <c r="B51" s="5">
        <f t="shared" si="3"/>
        <v>39</v>
      </c>
      <c r="C51" s="5" t="s">
        <v>197</v>
      </c>
      <c r="D51" s="5" t="s">
        <v>61</v>
      </c>
      <c r="E51" s="5" t="s">
        <v>61</v>
      </c>
      <c r="F51" s="5" t="s">
        <v>61</v>
      </c>
      <c r="G51" s="5" t="s">
        <v>188</v>
      </c>
      <c r="H51" s="5" t="s">
        <v>174</v>
      </c>
      <c r="I51" s="5" t="s">
        <v>189</v>
      </c>
      <c r="J51" s="5" t="s">
        <v>144</v>
      </c>
      <c r="K51" s="5" t="s">
        <v>131</v>
      </c>
      <c r="L51" s="5" t="s">
        <v>191</v>
      </c>
      <c r="M51" s="5" t="s">
        <v>61</v>
      </c>
      <c r="O51" s="13">
        <f>processes!O48/millipoints!O$10*millipoints!O$11/100</f>
        <v>1.0406820320000001E-7</v>
      </c>
      <c r="P51" s="13">
        <f>processes!S48/millipoints!P$10*millipoints!P$11/100</f>
        <v>1.0173400743843282E-9</v>
      </c>
      <c r="Q51" s="13">
        <f>processes!T48/millipoints!Q$10*millipoints!Q$11/100</f>
        <v>4.667126719424461E-8</v>
      </c>
      <c r="R51" s="13">
        <f>processes!U48/millipoints!R$10*millipoints!R$11/100</f>
        <v>2.5335177391304343E-10</v>
      </c>
      <c r="S51" s="13">
        <f>processes!V48/millipoints!S$10*millipoints!S$11/100</f>
        <v>2.8046426543589745E-8</v>
      </c>
      <c r="T51" s="13">
        <f>processes!W48/millipoints!T$10*millipoints!T$11/100</f>
        <v>4.2493176694915252E-8</v>
      </c>
      <c r="U51" s="13">
        <f>processes!X48/millipoints!U$10*millipoints!U$11/100</f>
        <v>6.5625851497536946E-8</v>
      </c>
      <c r="V51" s="13">
        <f>processes!Y48/millipoints!V$10*millipoints!V$11/100</f>
        <v>1.215882152515723E-9</v>
      </c>
      <c r="W51" s="13">
        <f>processes!Z48/millipoints!W$10*millipoints!W$11/100</f>
        <v>7.049541504E-8</v>
      </c>
      <c r="X51" s="13">
        <f>processes!AA48/millipoints!X$10*millipoints!X$11/100</f>
        <v>5.4587565939999998E-10</v>
      </c>
      <c r="Y51" s="13">
        <f>processes!AB48/millipoints!Y$10*millipoints!Y$11/100</f>
        <v>7.6294475294117648E-7</v>
      </c>
      <c r="Z51" s="13">
        <f>processes!AC48/millipoints!Z$10*millipoints!Z$11/100</f>
        <v>2.8018790658767768E-9</v>
      </c>
      <c r="AA51" s="13">
        <f>processes!AD48/millipoints!AA$10*millipoints!AA$11/100</f>
        <v>1.4928388046838408E-8</v>
      </c>
      <c r="AB51" s="13">
        <f>processes!AE48/millipoints!AB$10*millipoints!AB$11/100</f>
        <v>1.46227184556213E-9</v>
      </c>
      <c r="AC51" s="13">
        <f>processes!AF48/millipoints!AC$10*millipoints!AC$11/100</f>
        <v>2.2799908800000003E-9</v>
      </c>
      <c r="AD51" s="13">
        <f>processes!AG48/millipoints!AD$10*millipoints!AD$11/100</f>
        <v>6.8142629221001226E-10</v>
      </c>
      <c r="AF51" s="12">
        <f t="shared" si="1"/>
        <v>1.1455314989021637E-3</v>
      </c>
      <c r="AG51" t="str">
        <f t="shared" si="4"/>
        <v xml:space="preserve">kg </v>
      </c>
    </row>
    <row r="52" spans="2:33">
      <c r="B52" s="5">
        <f t="shared" si="3"/>
        <v>40</v>
      </c>
      <c r="C52" s="5" t="s">
        <v>198</v>
      </c>
      <c r="D52" s="5" t="s">
        <v>61</v>
      </c>
      <c r="E52" s="5" t="s">
        <v>61</v>
      </c>
      <c r="F52" s="5" t="s">
        <v>61</v>
      </c>
      <c r="G52" s="5" t="s">
        <v>188</v>
      </c>
      <c r="H52" s="5" t="s">
        <v>174</v>
      </c>
      <c r="I52" s="5" t="s">
        <v>189</v>
      </c>
      <c r="J52" s="5" t="s">
        <v>144</v>
      </c>
      <c r="K52" s="5" t="s">
        <v>131</v>
      </c>
      <c r="L52" s="5" t="s">
        <v>191</v>
      </c>
      <c r="M52" s="5" t="s">
        <v>61</v>
      </c>
      <c r="O52" s="13">
        <f>processes!O49/millipoints!O$10*millipoints!O$11/100</f>
        <v>1.0406820320000001E-7</v>
      </c>
      <c r="P52" s="13">
        <f>processes!S49/millipoints!P$10*millipoints!P$11/100</f>
        <v>1.0173400861567163E-9</v>
      </c>
      <c r="Q52" s="13">
        <f>processes!T49/millipoints!Q$10*millipoints!Q$11/100</f>
        <v>4.667126719424461E-8</v>
      </c>
      <c r="R52" s="13">
        <f>processes!U49/millipoints!R$10*millipoints!R$11/100</f>
        <v>2.5335177391304343E-10</v>
      </c>
      <c r="S52" s="13">
        <f>processes!V49/millipoints!S$10*millipoints!S$11/100</f>
        <v>2.8046426543589745E-8</v>
      </c>
      <c r="T52" s="13">
        <f>processes!W49/millipoints!T$10*millipoints!T$11/100</f>
        <v>4.2493176694915252E-8</v>
      </c>
      <c r="U52" s="13">
        <f>processes!X49/millipoints!U$10*millipoints!U$11/100</f>
        <v>6.5625851497536946E-8</v>
      </c>
      <c r="V52" s="13">
        <f>processes!Y49/millipoints!V$10*millipoints!V$11/100</f>
        <v>1.2158822712264149E-9</v>
      </c>
      <c r="W52" s="13">
        <f>processes!Z49/millipoints!W$10*millipoints!W$11/100</f>
        <v>7.049541504E-8</v>
      </c>
      <c r="X52" s="13">
        <f>processes!AA49/millipoints!X$10*millipoints!X$11/100</f>
        <v>5.4587574819999995E-10</v>
      </c>
      <c r="Y52" s="13">
        <f>processes!AB49/millipoints!Y$10*millipoints!Y$11/100</f>
        <v>7.6294475294117648E-7</v>
      </c>
      <c r="Z52" s="13">
        <f>processes!AC49/millipoints!Z$10*millipoints!Z$11/100</f>
        <v>2.8018790658767768E-9</v>
      </c>
      <c r="AA52" s="13">
        <f>processes!AD49/millipoints!AA$10*millipoints!AA$11/100</f>
        <v>1.4928388046838408E-8</v>
      </c>
      <c r="AB52" s="13">
        <f>processes!AE49/millipoints!AB$10*millipoints!AB$11/100</f>
        <v>1.4622719715976328E-9</v>
      </c>
      <c r="AC52" s="13">
        <f>processes!AF49/millipoints!AC$10*millipoints!AC$11/100</f>
        <v>2.2799908800000003E-9</v>
      </c>
      <c r="AD52" s="13">
        <f>processes!AG49/millipoints!AD$10*millipoints!AD$11/100</f>
        <v>6.8142635037851037E-10</v>
      </c>
      <c r="AF52" s="12">
        <f t="shared" si="1"/>
        <v>1.1455314993056506E-3</v>
      </c>
      <c r="AG52" t="str">
        <f t="shared" si="4"/>
        <v xml:space="preserve">kg </v>
      </c>
    </row>
    <row r="53" spans="2:33">
      <c r="B53" s="5">
        <f t="shared" si="3"/>
        <v>41</v>
      </c>
      <c r="C53" s="5" t="s">
        <v>199</v>
      </c>
      <c r="D53" s="5" t="s">
        <v>61</v>
      </c>
      <c r="E53" s="5" t="s">
        <v>61</v>
      </c>
      <c r="F53" s="5" t="s">
        <v>61</v>
      </c>
      <c r="G53" s="5" t="s">
        <v>188</v>
      </c>
      <c r="H53" s="5" t="s">
        <v>174</v>
      </c>
      <c r="I53" s="5" t="s">
        <v>189</v>
      </c>
      <c r="J53" s="5" t="s">
        <v>144</v>
      </c>
      <c r="K53" s="5" t="s">
        <v>131</v>
      </c>
      <c r="L53" s="5" t="s">
        <v>191</v>
      </c>
      <c r="M53" s="5" t="s">
        <v>61</v>
      </c>
      <c r="O53" s="13">
        <f>processes!O50/millipoints!O$10*millipoints!O$11/100</f>
        <v>1.0406820320000001E-7</v>
      </c>
      <c r="P53" s="13">
        <f>processes!S50/millipoints!P$10*millipoints!P$11/100</f>
        <v>1.0173400743843282E-9</v>
      </c>
      <c r="Q53" s="13">
        <f>processes!T50/millipoints!Q$10*millipoints!Q$11/100</f>
        <v>4.667126719424461E-8</v>
      </c>
      <c r="R53" s="13">
        <f>processes!U50/millipoints!R$10*millipoints!R$11/100</f>
        <v>2.5335175652173912E-10</v>
      </c>
      <c r="S53" s="13">
        <f>processes!V50/millipoints!S$10*millipoints!S$11/100</f>
        <v>2.8046426543589745E-8</v>
      </c>
      <c r="T53" s="13">
        <f>processes!W50/millipoints!T$10*millipoints!T$11/100</f>
        <v>4.2493176694915252E-8</v>
      </c>
      <c r="U53" s="13">
        <f>processes!X50/millipoints!U$10*millipoints!U$11/100</f>
        <v>6.5625851497536946E-8</v>
      </c>
      <c r="V53" s="13">
        <f>processes!Y50/millipoints!V$10*millipoints!V$11/100</f>
        <v>1.215882152515723E-9</v>
      </c>
      <c r="W53" s="13">
        <f>processes!Z50/millipoints!W$10*millipoints!W$11/100</f>
        <v>7.0495413760000007E-8</v>
      </c>
      <c r="X53" s="13">
        <f>processes!AA50/millipoints!X$10*millipoints!X$11/100</f>
        <v>5.4587559280000005E-10</v>
      </c>
      <c r="Y53" s="13">
        <f>processes!AB50/millipoints!Y$10*millipoints!Y$11/100</f>
        <v>7.6294475294117648E-7</v>
      </c>
      <c r="Z53" s="13">
        <f>processes!AC50/millipoints!Z$10*millipoints!Z$11/100</f>
        <v>2.8018790658767768E-9</v>
      </c>
      <c r="AA53" s="13">
        <f>processes!AD50/millipoints!AA$10*millipoints!AA$11/100</f>
        <v>1.4928388046838408E-8</v>
      </c>
      <c r="AB53" s="13">
        <f>processes!AE50/millipoints!AB$10*millipoints!AB$11/100</f>
        <v>1.46227184556213E-9</v>
      </c>
      <c r="AC53" s="13">
        <f>processes!AF50/millipoints!AC$10*millipoints!AC$11/100</f>
        <v>2.2799908800000003E-9</v>
      </c>
      <c r="AD53" s="13">
        <f>processes!AG50/millipoints!AD$10*millipoints!AD$11/100</f>
        <v>6.8142625343101339E-10</v>
      </c>
      <c r="AF53" s="12">
        <f t="shared" si="1"/>
        <v>1.1455314974993934E-3</v>
      </c>
      <c r="AG53" t="str">
        <f t="shared" si="4"/>
        <v xml:space="preserve">kg </v>
      </c>
    </row>
    <row r="54" spans="2:33">
      <c r="B54" s="5">
        <f t="shared" si="3"/>
        <v>42</v>
      </c>
      <c r="C54" s="5" t="s">
        <v>200</v>
      </c>
      <c r="D54" s="5" t="s">
        <v>61</v>
      </c>
      <c r="E54" s="5" t="s">
        <v>61</v>
      </c>
      <c r="F54" s="5" t="s">
        <v>61</v>
      </c>
      <c r="G54" s="5" t="s">
        <v>188</v>
      </c>
      <c r="H54" s="5" t="s">
        <v>174</v>
      </c>
      <c r="I54" s="5" t="s">
        <v>189</v>
      </c>
      <c r="J54" s="5" t="s">
        <v>144</v>
      </c>
      <c r="K54" s="5" t="s">
        <v>131</v>
      </c>
      <c r="L54" s="5" t="s">
        <v>191</v>
      </c>
      <c r="M54" s="5" t="s">
        <v>61</v>
      </c>
      <c r="O54" s="13">
        <f>processes!O51/millipoints!O$10*millipoints!O$11/100</f>
        <v>1.4574310919999997E-7</v>
      </c>
      <c r="P54" s="13">
        <f>processes!S51/millipoints!P$10*millipoints!P$11/100</f>
        <v>1.4247416102611938E-9</v>
      </c>
      <c r="Q54" s="13">
        <f>processes!T51/millipoints!Q$10*millipoints!Q$11/100</f>
        <v>6.5361133741007191E-8</v>
      </c>
      <c r="R54" s="13">
        <f>processes!U51/millipoints!R$10*millipoints!R$11/100</f>
        <v>3.548084173913043E-10</v>
      </c>
      <c r="S54" s="13">
        <f>processes!V51/millipoints!S$10*millipoints!S$11/100</f>
        <v>3.9277832328205132E-8</v>
      </c>
      <c r="T54" s="13">
        <f>processes!W51/millipoints!T$10*millipoints!T$11/100</f>
        <v>5.9509894480225992E-8</v>
      </c>
      <c r="U54" s="13">
        <f>processes!X51/millipoints!U$10*millipoints!U$11/100</f>
        <v>9.1906225566502476E-8</v>
      </c>
      <c r="V54" s="13">
        <f>processes!Y51/millipoints!V$10*millipoints!V$11/100</f>
        <v>1.7027915055031445E-9</v>
      </c>
      <c r="W54" s="13">
        <f>processes!Z51/millipoints!W$10*millipoints!W$11/100</f>
        <v>9.8725840640000011E-8</v>
      </c>
      <c r="X54" s="13">
        <f>processes!AA51/millipoints!X$10*millipoints!X$11/100</f>
        <v>7.6447579600000006E-10</v>
      </c>
      <c r="Y54" s="13">
        <f>processes!AB51/millipoints!Y$10*millipoints!Y$11/100</f>
        <v>8.2972140423529422E-7</v>
      </c>
      <c r="Z54" s="13">
        <f>processes!AC51/millipoints!Z$10*millipoints!Z$11/100</f>
        <v>3.9239128485781986E-9</v>
      </c>
      <c r="AA54" s="13">
        <f>processes!AD51/millipoints!AA$10*millipoints!AA$11/100</f>
        <v>2.0906574688524588E-8</v>
      </c>
      <c r="AB54" s="13">
        <f>processes!AE51/millipoints!AB$10*millipoints!AB$11/100</f>
        <v>2.0478498071005916E-9</v>
      </c>
      <c r="AC54" s="13">
        <f>processes!AF51/millipoints!AC$10*millipoints!AC$11/100</f>
        <v>3.19303064E-9</v>
      </c>
      <c r="AD54" s="13">
        <f>processes!AG51/millipoints!AD$10*millipoints!AD$11/100</f>
        <v>9.543084642735043E-10</v>
      </c>
      <c r="AF54" s="12">
        <f t="shared" si="1"/>
        <v>1.3655179339688674E-3</v>
      </c>
      <c r="AG54" t="str">
        <f t="shared" si="4"/>
        <v xml:space="preserve">kg </v>
      </c>
    </row>
    <row r="55" spans="2:33">
      <c r="B55" s="5">
        <f t="shared" si="3"/>
        <v>43</v>
      </c>
      <c r="C55" s="5" t="s">
        <v>201</v>
      </c>
      <c r="D55" s="5" t="s">
        <v>61</v>
      </c>
      <c r="E55" s="5" t="s">
        <v>61</v>
      </c>
      <c r="F55" s="5" t="s">
        <v>61</v>
      </c>
      <c r="G55" s="5" t="s">
        <v>188</v>
      </c>
      <c r="H55" s="5" t="s">
        <v>174</v>
      </c>
      <c r="I55" s="5" t="s">
        <v>189</v>
      </c>
      <c r="J55" s="5" t="s">
        <v>144</v>
      </c>
      <c r="K55" s="5" t="s">
        <v>193</v>
      </c>
      <c r="L55" s="5" t="s">
        <v>191</v>
      </c>
      <c r="M55" s="5" t="s">
        <v>61</v>
      </c>
      <c r="O55" s="13">
        <f>processes!O52/millipoints!O$10*millipoints!O$11/100</f>
        <v>0</v>
      </c>
      <c r="P55" s="13">
        <f>processes!S52/millipoints!P$10*millipoints!P$11/100</f>
        <v>0</v>
      </c>
      <c r="Q55" s="13">
        <f>processes!T52/millipoints!Q$10*millipoints!Q$11/100</f>
        <v>0</v>
      </c>
      <c r="R55" s="13">
        <f>processes!U52/millipoints!R$10*millipoints!R$11/100</f>
        <v>0</v>
      </c>
      <c r="S55" s="13">
        <f>processes!V52/millipoints!S$10*millipoints!S$11/100</f>
        <v>0</v>
      </c>
      <c r="T55" s="13">
        <f>processes!W52/millipoints!T$10*millipoints!T$11/100</f>
        <v>0</v>
      </c>
      <c r="U55" s="13">
        <f>processes!X52/millipoints!U$10*millipoints!U$11/100</f>
        <v>0</v>
      </c>
      <c r="V55" s="13">
        <f>processes!Y52/millipoints!V$10*millipoints!V$11/100</f>
        <v>0</v>
      </c>
      <c r="W55" s="13">
        <f>processes!Z52/millipoints!W$10*millipoints!W$11/100</f>
        <v>0</v>
      </c>
      <c r="X55" s="13">
        <f>processes!AA52/millipoints!X$10*millipoints!X$11/100</f>
        <v>0</v>
      </c>
      <c r="Y55" s="13">
        <f>processes!AB52/millipoints!Y$10*millipoints!Y$11/100</f>
        <v>0</v>
      </c>
      <c r="Z55" s="13">
        <f>processes!AC52/millipoints!Z$10*millipoints!Z$11/100</f>
        <v>0</v>
      </c>
      <c r="AA55" s="13">
        <f>processes!AD52/millipoints!AA$10*millipoints!AA$11/100</f>
        <v>0</v>
      </c>
      <c r="AB55" s="13">
        <f>processes!AE52/millipoints!AB$10*millipoints!AB$11/100</f>
        <v>0</v>
      </c>
      <c r="AC55" s="13">
        <f>processes!AF52/millipoints!AC$10*millipoints!AC$11/100</f>
        <v>0</v>
      </c>
      <c r="AD55" s="13">
        <f>processes!AG52/millipoints!AD$10*millipoints!AD$11/100</f>
        <v>0</v>
      </c>
      <c r="AF55" s="12">
        <f t="shared" si="1"/>
        <v>0</v>
      </c>
      <c r="AG55" t="str">
        <f t="shared" si="4"/>
        <v xml:space="preserve">kg </v>
      </c>
    </row>
    <row r="56" spans="2:33">
      <c r="B56" s="5">
        <f t="shared" si="3"/>
        <v>44</v>
      </c>
      <c r="C56" s="5" t="s">
        <v>202</v>
      </c>
      <c r="D56" s="5" t="s">
        <v>61</v>
      </c>
      <c r="E56" s="5" t="s">
        <v>61</v>
      </c>
      <c r="F56" s="5" t="s">
        <v>61</v>
      </c>
      <c r="G56" s="5" t="s">
        <v>188</v>
      </c>
      <c r="H56" s="5" t="s">
        <v>174</v>
      </c>
      <c r="I56" s="5" t="s">
        <v>189</v>
      </c>
      <c r="J56" s="5" t="s">
        <v>144</v>
      </c>
      <c r="K56" s="5" t="s">
        <v>193</v>
      </c>
      <c r="L56" s="5" t="s">
        <v>191</v>
      </c>
      <c r="M56" s="5" t="s">
        <v>61</v>
      </c>
      <c r="O56" s="13">
        <f>processes!O53/millipoints!O$10*millipoints!O$11/100</f>
        <v>0</v>
      </c>
      <c r="P56" s="13">
        <f>processes!S53/millipoints!P$10*millipoints!P$11/100</f>
        <v>0</v>
      </c>
      <c r="Q56" s="13">
        <f>processes!T53/millipoints!Q$10*millipoints!Q$11/100</f>
        <v>0</v>
      </c>
      <c r="R56" s="13">
        <f>processes!U53/millipoints!R$10*millipoints!R$11/100</f>
        <v>0</v>
      </c>
      <c r="S56" s="13">
        <f>processes!V53/millipoints!S$10*millipoints!S$11/100</f>
        <v>0</v>
      </c>
      <c r="T56" s="13">
        <f>processes!W53/millipoints!T$10*millipoints!T$11/100</f>
        <v>0</v>
      </c>
      <c r="U56" s="13">
        <f>processes!X53/millipoints!U$10*millipoints!U$11/100</f>
        <v>0</v>
      </c>
      <c r="V56" s="13">
        <f>processes!Y53/millipoints!V$10*millipoints!V$11/100</f>
        <v>0</v>
      </c>
      <c r="W56" s="13">
        <f>processes!Z53/millipoints!W$10*millipoints!W$11/100</f>
        <v>0</v>
      </c>
      <c r="X56" s="13">
        <f>processes!AA53/millipoints!X$10*millipoints!X$11/100</f>
        <v>0</v>
      </c>
      <c r="Y56" s="13">
        <f>processes!AB53/millipoints!Y$10*millipoints!Y$11/100</f>
        <v>0</v>
      </c>
      <c r="Z56" s="13">
        <f>processes!AC53/millipoints!Z$10*millipoints!Z$11/100</f>
        <v>0</v>
      </c>
      <c r="AA56" s="13">
        <f>processes!AD53/millipoints!AA$10*millipoints!AA$11/100</f>
        <v>0</v>
      </c>
      <c r="AB56" s="13">
        <f>processes!AE53/millipoints!AB$10*millipoints!AB$11/100</f>
        <v>0</v>
      </c>
      <c r="AC56" s="13">
        <f>processes!AF53/millipoints!AC$10*millipoints!AC$11/100</f>
        <v>0</v>
      </c>
      <c r="AD56" s="13">
        <f>processes!AG53/millipoints!AD$10*millipoints!AD$11/100</f>
        <v>0</v>
      </c>
      <c r="AF56" s="12">
        <f t="shared" si="1"/>
        <v>0</v>
      </c>
      <c r="AG56" t="str">
        <f t="shared" si="4"/>
        <v xml:space="preserve">kg </v>
      </c>
    </row>
    <row r="57" spans="2:33">
      <c r="B57" s="5">
        <f t="shared" si="3"/>
        <v>45</v>
      </c>
      <c r="C57" s="5" t="s">
        <v>203</v>
      </c>
      <c r="D57" s="5" t="s">
        <v>61</v>
      </c>
      <c r="E57" s="5" t="s">
        <v>61</v>
      </c>
      <c r="F57" s="5" t="s">
        <v>61</v>
      </c>
      <c r="G57" s="5" t="s">
        <v>188</v>
      </c>
      <c r="H57" s="5" t="s">
        <v>174</v>
      </c>
      <c r="I57" s="5" t="s">
        <v>189</v>
      </c>
      <c r="J57" s="5" t="s">
        <v>144</v>
      </c>
      <c r="K57" s="5" t="s">
        <v>131</v>
      </c>
      <c r="L57" s="5" t="s">
        <v>191</v>
      </c>
      <c r="M57" s="5" t="s">
        <v>61</v>
      </c>
      <c r="O57" s="13">
        <f>processes!O54/millipoints!O$10*millipoints!O$11/100</f>
        <v>8.5493101199999996E-8</v>
      </c>
      <c r="P57" s="13">
        <f>processes!S54/millipoints!P$10*millipoints!P$11/100</f>
        <v>8.357553443470148E-10</v>
      </c>
      <c r="Q57" s="13">
        <f>processes!T54/millipoints!Q$10*millipoints!Q$11/100</f>
        <v>3.834092712230216E-8</v>
      </c>
      <c r="R57" s="13">
        <f>processes!U54/millipoints!R$10*millipoints!R$11/100</f>
        <v>2.0813107826086955E-10</v>
      </c>
      <c r="S57" s="13">
        <f>processes!V54/millipoints!S$10*millipoints!S$11/100</f>
        <v>2.3040427487179483E-8</v>
      </c>
      <c r="T57" s="13">
        <f>processes!W54/millipoints!T$10*millipoints!T$11/100</f>
        <v>3.4908582649717513E-8</v>
      </c>
      <c r="U57" s="13">
        <f>processes!X54/millipoints!U$10*millipoints!U$11/100</f>
        <v>5.3912313152709364E-8</v>
      </c>
      <c r="V57" s="13">
        <f>processes!Y54/millipoints!V$10*millipoints!V$11/100</f>
        <v>9.9885976485849058E-10</v>
      </c>
      <c r="W57" s="13">
        <f>processes!Z54/millipoints!W$10*millipoints!W$11/100</f>
        <v>5.7912709120000005E-8</v>
      </c>
      <c r="X57" s="13">
        <f>processes!AA54/millipoints!X$10*millipoints!X$11/100</f>
        <v>4.4844254559999992E-10</v>
      </c>
      <c r="Y57" s="13">
        <f>processes!AB54/millipoints!Y$10*millipoints!Y$11/100</f>
        <v>7.3318144000000004E-7</v>
      </c>
      <c r="Z57" s="13">
        <f>processes!AC54/millipoints!Z$10*millipoints!Z$11/100</f>
        <v>2.3017724367298582E-9</v>
      </c>
      <c r="AA57" s="13">
        <f>processes!AD54/millipoints!AA$10*millipoints!AA$11/100</f>
        <v>1.2263824637002342E-8</v>
      </c>
      <c r="AB57" s="13">
        <f>processes!AE54/millipoints!AB$10*millipoints!AB$11/100</f>
        <v>1.20127143852071E-9</v>
      </c>
      <c r="AC57" s="13">
        <f>processes!AF54/millipoints!AC$10*millipoints!AC$11/100</f>
        <v>1.8730360000000004E-9</v>
      </c>
      <c r="AD57" s="13">
        <f>processes!AG54/millipoints!AD$10*millipoints!AD$11/100</f>
        <v>5.5979876432234433E-10</v>
      </c>
      <c r="AF57" s="12">
        <f t="shared" si="1"/>
        <v>1.0474803927415502E-3</v>
      </c>
      <c r="AG57" t="str">
        <f t="shared" si="4"/>
        <v xml:space="preserve">kg </v>
      </c>
    </row>
    <row r="58" spans="2:33">
      <c r="B58" s="5">
        <f t="shared" si="3"/>
        <v>46</v>
      </c>
      <c r="C58" s="5" t="s">
        <v>204</v>
      </c>
      <c r="D58" s="5" t="s">
        <v>61</v>
      </c>
      <c r="E58" s="5" t="s">
        <v>61</v>
      </c>
      <c r="F58" s="5" t="s">
        <v>61</v>
      </c>
      <c r="G58" s="5" t="s">
        <v>188</v>
      </c>
      <c r="H58" s="5" t="s">
        <v>174</v>
      </c>
      <c r="I58" s="5" t="s">
        <v>189</v>
      </c>
      <c r="J58" s="5" t="s">
        <v>144</v>
      </c>
      <c r="K58" s="5" t="s">
        <v>131</v>
      </c>
      <c r="L58" s="5" t="s">
        <v>191</v>
      </c>
      <c r="M58" s="5" t="s">
        <v>61</v>
      </c>
      <c r="O58" s="13">
        <f>processes!O55/millipoints!O$10*millipoints!O$11/100</f>
        <v>6.7329160599999984E-23</v>
      </c>
      <c r="P58" s="13">
        <f>processes!S55/millipoints!P$10*millipoints!P$11/100</f>
        <v>2.0246097654850744E-25</v>
      </c>
      <c r="Q58" s="13">
        <f>processes!T55/millipoints!Q$10*millipoints!Q$11/100</f>
        <v>2.1713936618705036E-23</v>
      </c>
      <c r="R58" s="13">
        <f>processes!U55/millipoints!R$10*millipoints!R$11/100</f>
        <v>-1.3159313739130434E-25</v>
      </c>
      <c r="S58" s="13">
        <f>processes!V55/millipoints!S$10*millipoints!S$11/100</f>
        <v>1.3058024972307692E-23</v>
      </c>
      <c r="T58" s="13">
        <f>processes!W55/millipoints!T$10*millipoints!T$11/100</f>
        <v>1.9868941890395482E-23</v>
      </c>
      <c r="U58" s="13">
        <f>processes!X55/millipoints!U$10*millipoints!U$11/100</f>
        <v>3.013824142857143E-23</v>
      </c>
      <c r="V58" s="13">
        <f>processes!Y55/millipoints!V$10*millipoints!V$11/100</f>
        <v>-1.6734328081761002E-25</v>
      </c>
      <c r="W58" s="13">
        <f>processes!Z55/millipoints!W$10*millipoints!W$11/100</f>
        <v>1.7723358719999999E-23</v>
      </c>
      <c r="X58" s="13">
        <f>processes!AA55/millipoints!X$10*millipoints!X$11/100</f>
        <v>7.5036902800000006E-25</v>
      </c>
      <c r="Y58" s="13">
        <f>processes!AB55/millipoints!Y$10*millipoints!Y$11/100</f>
        <v>5.961938823529411E-7</v>
      </c>
      <c r="Z58" s="13">
        <f>processes!AC55/millipoints!Z$10*millipoints!Z$11/100</f>
        <v>3.9546355457345968E-25</v>
      </c>
      <c r="AA58" s="13">
        <f>processes!AD55/millipoints!AA$10*millipoints!AA$11/100</f>
        <v>2.1533217274004685E-24</v>
      </c>
      <c r="AB58" s="13">
        <f>processes!AE55/millipoints!AB$10*millipoints!AB$11/100</f>
        <v>-1.0911806114201185E-24</v>
      </c>
      <c r="AC58" s="13">
        <f>processes!AF55/millipoints!AC$10*millipoints!AC$11/100</f>
        <v>3.9094465599999999E-25</v>
      </c>
      <c r="AD58" s="13">
        <f>processes!AG55/millipoints!AD$10*millipoints!AD$11/100</f>
        <v>9.0386272615384616E-24</v>
      </c>
      <c r="AF58" s="12">
        <f t="shared" si="1"/>
        <v>5.9619388235294132E-4</v>
      </c>
      <c r="AG58" t="str">
        <f t="shared" si="4"/>
        <v xml:space="preserve">kg </v>
      </c>
    </row>
    <row r="59" spans="2:33">
      <c r="B59" s="5">
        <f t="shared" si="3"/>
        <v>47</v>
      </c>
      <c r="C59" s="5" t="s">
        <v>205</v>
      </c>
      <c r="D59" s="5" t="s">
        <v>61</v>
      </c>
      <c r="E59" s="5" t="s">
        <v>61</v>
      </c>
      <c r="F59" s="5" t="s">
        <v>61</v>
      </c>
      <c r="G59" s="5" t="s">
        <v>188</v>
      </c>
      <c r="H59" s="5" t="s">
        <v>174</v>
      </c>
      <c r="I59" s="5" t="s">
        <v>189</v>
      </c>
      <c r="J59" s="5" t="s">
        <v>144</v>
      </c>
      <c r="K59" s="5" t="s">
        <v>131</v>
      </c>
      <c r="L59" s="5" t="s">
        <v>191</v>
      </c>
      <c r="M59" s="5" t="s">
        <v>61</v>
      </c>
      <c r="O59" s="13">
        <f>processes!O56/millipoints!O$10*millipoints!O$11/100</f>
        <v>-4.2012708399999995E-16</v>
      </c>
      <c r="P59" s="13">
        <f>processes!S56/millipoints!P$10*millipoints!P$11/100</f>
        <v>-7.8266553541044768E-18</v>
      </c>
      <c r="Q59" s="13">
        <f>processes!T56/millipoints!Q$10*millipoints!Q$11/100</f>
        <v>-1.7090689172661873E-16</v>
      </c>
      <c r="R59" s="13">
        <f>processes!U56/millipoints!R$10*millipoints!R$11/100</f>
        <v>-3.1470806956521734E-18</v>
      </c>
      <c r="S59" s="13">
        <f>processes!V56/millipoints!S$10*millipoints!S$11/100</f>
        <v>-8.0011212020512823E-17</v>
      </c>
      <c r="T59" s="13">
        <f>processes!W56/millipoints!T$10*millipoints!T$11/100</f>
        <v>-1.2181484636723165E-16</v>
      </c>
      <c r="U59" s="13">
        <f>processes!X56/millipoints!U$10*millipoints!U$11/100</f>
        <v>-1.9874776128078819E-16</v>
      </c>
      <c r="V59" s="13">
        <f>processes!Y56/millipoints!V$10*millipoints!V$11/100</f>
        <v>-1.4066945133647796E-17</v>
      </c>
      <c r="W59" s="13">
        <f>processes!Z56/millipoints!W$10*millipoints!W$11/100</f>
        <v>-5.7772629760000005E-16</v>
      </c>
      <c r="X59" s="13">
        <f>processes!AA56/millipoints!X$10*millipoints!X$11/100</f>
        <v>-1.4971706640000001E-16</v>
      </c>
      <c r="Y59" s="13">
        <f>processes!AB56/millipoints!Y$10*millipoints!Y$11/100</f>
        <v>5.961938823529411E-7</v>
      </c>
      <c r="Z59" s="13">
        <f>processes!AC56/millipoints!Z$10*millipoints!Z$11/100</f>
        <v>-2.1981529336492889E-17</v>
      </c>
      <c r="AA59" s="13">
        <f>processes!AD56/millipoints!AA$10*millipoints!AA$11/100</f>
        <v>-1.3165194042154567E-16</v>
      </c>
      <c r="AB59" s="13">
        <f>processes!AE56/millipoints!AB$10*millipoints!AB$11/100</f>
        <v>-8.5302532402366862E-18</v>
      </c>
      <c r="AC59" s="13">
        <f>processes!AF56/millipoints!AC$10*millipoints!AC$11/100</f>
        <v>-1.6652407199999998E-17</v>
      </c>
      <c r="AD59" s="13">
        <f>processes!AG56/millipoints!AD$10*millipoints!AD$11/100</f>
        <v>-9.1767385687423685E-17</v>
      </c>
      <c r="AF59" s="12">
        <f t="shared" si="1"/>
        <v>5.9619388033826568E-4</v>
      </c>
      <c r="AG59" t="str">
        <f t="shared" si="4"/>
        <v xml:space="preserve">kg </v>
      </c>
    </row>
    <row r="60" spans="2:33">
      <c r="B60" s="5">
        <f t="shared" si="3"/>
        <v>48</v>
      </c>
      <c r="C60" s="5" t="s">
        <v>206</v>
      </c>
      <c r="D60" s="5" t="s">
        <v>61</v>
      </c>
      <c r="E60" s="5" t="s">
        <v>61</v>
      </c>
      <c r="F60" s="5" t="s">
        <v>61</v>
      </c>
      <c r="G60" s="5" t="s">
        <v>188</v>
      </c>
      <c r="H60" s="5" t="s">
        <v>174</v>
      </c>
      <c r="I60" s="5" t="s">
        <v>189</v>
      </c>
      <c r="J60" s="5" t="s">
        <v>144</v>
      </c>
      <c r="K60" s="5" t="s">
        <v>193</v>
      </c>
      <c r="L60" s="5" t="s">
        <v>191</v>
      </c>
      <c r="M60" s="5" t="s">
        <v>61</v>
      </c>
      <c r="O60" s="13">
        <f>processes!O57/millipoints!O$10*millipoints!O$11/100</f>
        <v>0</v>
      </c>
      <c r="P60" s="13">
        <f>processes!S57/millipoints!P$10*millipoints!P$11/100</f>
        <v>0</v>
      </c>
      <c r="Q60" s="13">
        <f>processes!T57/millipoints!Q$10*millipoints!Q$11/100</f>
        <v>0</v>
      </c>
      <c r="R60" s="13">
        <f>processes!U57/millipoints!R$10*millipoints!R$11/100</f>
        <v>0</v>
      </c>
      <c r="S60" s="13">
        <f>processes!V57/millipoints!S$10*millipoints!S$11/100</f>
        <v>0</v>
      </c>
      <c r="T60" s="13">
        <f>processes!W57/millipoints!T$10*millipoints!T$11/100</f>
        <v>0</v>
      </c>
      <c r="U60" s="13">
        <f>processes!X57/millipoints!U$10*millipoints!U$11/100</f>
        <v>0</v>
      </c>
      <c r="V60" s="13">
        <f>processes!Y57/millipoints!V$10*millipoints!V$11/100</f>
        <v>0</v>
      </c>
      <c r="W60" s="13">
        <f>processes!Z57/millipoints!W$10*millipoints!W$11/100</f>
        <v>0</v>
      </c>
      <c r="X60" s="13">
        <f>processes!AA57/millipoints!X$10*millipoints!X$11/100</f>
        <v>0</v>
      </c>
      <c r="Y60" s="13">
        <f>processes!AB57/millipoints!Y$10*millipoints!Y$11/100</f>
        <v>0</v>
      </c>
      <c r="Z60" s="13">
        <f>processes!AC57/millipoints!Z$10*millipoints!Z$11/100</f>
        <v>0</v>
      </c>
      <c r="AA60" s="13">
        <f>processes!AD57/millipoints!AA$10*millipoints!AA$11/100</f>
        <v>0</v>
      </c>
      <c r="AB60" s="13">
        <f>processes!AE57/millipoints!AB$10*millipoints!AB$11/100</f>
        <v>0</v>
      </c>
      <c r="AC60" s="13">
        <f>processes!AF57/millipoints!AC$10*millipoints!AC$11/100</f>
        <v>0</v>
      </c>
      <c r="AD60" s="13">
        <f>processes!AG57/millipoints!AD$10*millipoints!AD$11/100</f>
        <v>0</v>
      </c>
      <c r="AF60" s="12">
        <f t="shared" si="1"/>
        <v>0</v>
      </c>
      <c r="AG60" t="str">
        <f t="shared" si="4"/>
        <v xml:space="preserve">kg </v>
      </c>
    </row>
    <row r="61" spans="2:33">
      <c r="B61" s="5">
        <f t="shared" si="3"/>
        <v>49</v>
      </c>
      <c r="C61" s="5" t="s">
        <v>207</v>
      </c>
      <c r="D61" s="5" t="s">
        <v>61</v>
      </c>
      <c r="E61" s="5" t="s">
        <v>61</v>
      </c>
      <c r="F61" s="5" t="s">
        <v>61</v>
      </c>
      <c r="G61" s="5" t="s">
        <v>188</v>
      </c>
      <c r="H61" s="5" t="s">
        <v>174</v>
      </c>
      <c r="I61" s="5" t="s">
        <v>189</v>
      </c>
      <c r="J61" s="5" t="s">
        <v>144</v>
      </c>
      <c r="K61" s="5" t="s">
        <v>193</v>
      </c>
      <c r="L61" s="5" t="s">
        <v>191</v>
      </c>
      <c r="M61" s="5" t="s">
        <v>61</v>
      </c>
      <c r="O61" s="13">
        <f>processes!O58/millipoints!O$10*millipoints!O$11/100</f>
        <v>0</v>
      </c>
      <c r="P61" s="13">
        <f>processes!S58/millipoints!P$10*millipoints!P$11/100</f>
        <v>0</v>
      </c>
      <c r="Q61" s="13">
        <f>processes!T58/millipoints!Q$10*millipoints!Q$11/100</f>
        <v>0</v>
      </c>
      <c r="R61" s="13">
        <f>processes!U58/millipoints!R$10*millipoints!R$11/100</f>
        <v>0</v>
      </c>
      <c r="S61" s="13">
        <f>processes!V58/millipoints!S$10*millipoints!S$11/100</f>
        <v>0</v>
      </c>
      <c r="T61" s="13">
        <f>processes!W58/millipoints!T$10*millipoints!T$11/100</f>
        <v>0</v>
      </c>
      <c r="U61" s="13">
        <f>processes!X58/millipoints!U$10*millipoints!U$11/100</f>
        <v>0</v>
      </c>
      <c r="V61" s="13">
        <f>processes!Y58/millipoints!V$10*millipoints!V$11/100</f>
        <v>0</v>
      </c>
      <c r="W61" s="13">
        <f>processes!Z58/millipoints!W$10*millipoints!W$11/100</f>
        <v>0</v>
      </c>
      <c r="X61" s="13">
        <f>processes!AA58/millipoints!X$10*millipoints!X$11/100</f>
        <v>0</v>
      </c>
      <c r="Y61" s="13">
        <f>processes!AB58/millipoints!Y$10*millipoints!Y$11/100</f>
        <v>0</v>
      </c>
      <c r="Z61" s="13">
        <f>processes!AC58/millipoints!Z$10*millipoints!Z$11/100</f>
        <v>0</v>
      </c>
      <c r="AA61" s="13">
        <f>processes!AD58/millipoints!AA$10*millipoints!AA$11/100</f>
        <v>0</v>
      </c>
      <c r="AB61" s="13">
        <f>processes!AE58/millipoints!AB$10*millipoints!AB$11/100</f>
        <v>0</v>
      </c>
      <c r="AC61" s="13">
        <f>processes!AF58/millipoints!AC$10*millipoints!AC$11/100</f>
        <v>0</v>
      </c>
      <c r="AD61" s="13">
        <f>processes!AG58/millipoints!AD$10*millipoints!AD$11/100</f>
        <v>0</v>
      </c>
      <c r="AF61" s="12">
        <f t="shared" si="1"/>
        <v>0</v>
      </c>
      <c r="AG61" t="str">
        <f t="shared" si="4"/>
        <v xml:space="preserve">kg </v>
      </c>
    </row>
    <row r="62" spans="2:33">
      <c r="B62" s="5">
        <f t="shared" si="3"/>
        <v>50</v>
      </c>
      <c r="C62" s="5" t="s">
        <v>208</v>
      </c>
      <c r="D62" s="5" t="s">
        <v>61</v>
      </c>
      <c r="E62" s="5" t="s">
        <v>61</v>
      </c>
      <c r="F62" s="5" t="s">
        <v>61</v>
      </c>
      <c r="G62" s="5" t="s">
        <v>188</v>
      </c>
      <c r="H62" s="5" t="s">
        <v>174</v>
      </c>
      <c r="I62" s="5" t="s">
        <v>189</v>
      </c>
      <c r="J62" s="5" t="s">
        <v>144</v>
      </c>
      <c r="K62" s="5" t="s">
        <v>131</v>
      </c>
      <c r="L62" s="5" t="s">
        <v>191</v>
      </c>
      <c r="M62" s="5" t="s">
        <v>61</v>
      </c>
      <c r="O62" s="13">
        <f>processes!O59/millipoints!O$10*millipoints!O$11/100</f>
        <v>8.5493098600000005E-8</v>
      </c>
      <c r="P62" s="13">
        <f>processes!S59/millipoints!P$10*millipoints!P$11/100</f>
        <v>8.3575533257462685E-10</v>
      </c>
      <c r="Q62" s="13">
        <f>processes!T59/millipoints!Q$10*millipoints!Q$11/100</f>
        <v>3.834092712230216E-8</v>
      </c>
      <c r="R62" s="13">
        <f>processes!U59/millipoints!R$10*millipoints!R$11/100</f>
        <v>2.0813107826086955E-10</v>
      </c>
      <c r="S62" s="13">
        <f>processes!V59/millipoints!S$10*millipoints!S$11/100</f>
        <v>2.3040427487179483E-8</v>
      </c>
      <c r="T62" s="13">
        <f>processes!W59/millipoints!T$10*millipoints!T$11/100</f>
        <v>3.4908582649717513E-8</v>
      </c>
      <c r="U62" s="13">
        <f>processes!X59/millipoints!U$10*millipoints!U$11/100</f>
        <v>5.3912313152709364E-8</v>
      </c>
      <c r="V62" s="13">
        <f>processes!Y59/millipoints!V$10*millipoints!V$11/100</f>
        <v>9.9885976485849058E-10</v>
      </c>
      <c r="W62" s="13">
        <f>processes!Z59/millipoints!W$10*millipoints!W$11/100</f>
        <v>5.7912709120000005E-8</v>
      </c>
      <c r="X62" s="13">
        <f>processes!AA59/millipoints!X$10*millipoints!X$11/100</f>
        <v>4.4844253820000003E-10</v>
      </c>
      <c r="Y62" s="13">
        <f>processes!AB59/millipoints!Y$10*millipoints!Y$11/100</f>
        <v>7.3318144000000004E-7</v>
      </c>
      <c r="Z62" s="13">
        <f>processes!AC59/millipoints!Z$10*millipoints!Z$11/100</f>
        <v>2.3017724367298582E-9</v>
      </c>
      <c r="AA62" s="13">
        <f>processes!AD59/millipoints!AA$10*millipoints!AA$11/100</f>
        <v>1.2263824187353629E-8</v>
      </c>
      <c r="AB62" s="13">
        <f>processes!AE59/millipoints!AB$10*millipoints!AB$11/100</f>
        <v>1.2012714259171598E-9</v>
      </c>
      <c r="AC62" s="13">
        <f>processes!AF59/millipoints!AC$10*millipoints!AC$11/100</f>
        <v>1.8730360000000004E-9</v>
      </c>
      <c r="AD62" s="13">
        <f>processes!AG59/millipoints!AD$10*millipoints!AD$11/100</f>
        <v>5.5979875462759461E-10</v>
      </c>
      <c r="AF62" s="12">
        <f t="shared" si="1"/>
        <v>1.0474803896504308E-3</v>
      </c>
      <c r="AG62" t="str">
        <f t="shared" si="4"/>
        <v xml:space="preserve">kg </v>
      </c>
    </row>
    <row r="63" spans="2:33">
      <c r="B63" s="5">
        <f t="shared" si="3"/>
        <v>51</v>
      </c>
      <c r="C63" s="5" t="s">
        <v>209</v>
      </c>
      <c r="D63" s="5" t="s">
        <v>61</v>
      </c>
      <c r="E63" s="5" t="s">
        <v>61</v>
      </c>
      <c r="F63" s="5" t="s">
        <v>61</v>
      </c>
      <c r="G63" s="5" t="s">
        <v>188</v>
      </c>
      <c r="H63" s="5" t="s">
        <v>174</v>
      </c>
      <c r="I63" s="5" t="s">
        <v>189</v>
      </c>
      <c r="J63" s="5" t="s">
        <v>144</v>
      </c>
      <c r="K63" s="5" t="s">
        <v>131</v>
      </c>
      <c r="L63" s="5" t="s">
        <v>191</v>
      </c>
      <c r="M63" s="5" t="s">
        <v>61</v>
      </c>
      <c r="O63" s="13">
        <f>processes!O60/millipoints!O$10*millipoints!O$11/100</f>
        <v>8.5493098600000005E-8</v>
      </c>
      <c r="P63" s="13">
        <f>processes!S60/millipoints!P$10*millipoints!P$11/100</f>
        <v>8.357553443470148E-10</v>
      </c>
      <c r="Q63" s="13">
        <f>processes!T60/millipoints!Q$10*millipoints!Q$11/100</f>
        <v>3.834092712230216E-8</v>
      </c>
      <c r="R63" s="13">
        <f>processes!U60/millipoints!R$10*millipoints!R$11/100</f>
        <v>2.0813107826086955E-10</v>
      </c>
      <c r="S63" s="13">
        <f>processes!V60/millipoints!S$10*millipoints!S$11/100</f>
        <v>2.3040427487179483E-8</v>
      </c>
      <c r="T63" s="13">
        <f>processes!W60/millipoints!T$10*millipoints!T$11/100</f>
        <v>3.4908582649717513E-8</v>
      </c>
      <c r="U63" s="13">
        <f>processes!X60/millipoints!U$10*millipoints!U$11/100</f>
        <v>5.3912313152709364E-8</v>
      </c>
      <c r="V63" s="13">
        <f>processes!Y60/millipoints!V$10*millipoints!V$11/100</f>
        <v>9.9885976485849058E-10</v>
      </c>
      <c r="W63" s="13">
        <f>processes!Z60/millipoints!W$10*millipoints!W$11/100</f>
        <v>5.7912709120000005E-8</v>
      </c>
      <c r="X63" s="13">
        <f>processes!AA60/millipoints!X$10*millipoints!X$11/100</f>
        <v>4.4844254559999992E-10</v>
      </c>
      <c r="Y63" s="13">
        <f>processes!AB60/millipoints!Y$10*millipoints!Y$11/100</f>
        <v>7.3318144000000004E-7</v>
      </c>
      <c r="Z63" s="13">
        <f>processes!AC60/millipoints!Z$10*millipoints!Z$11/100</f>
        <v>2.3017724367298582E-9</v>
      </c>
      <c r="AA63" s="13">
        <f>processes!AD60/millipoints!AA$10*millipoints!AA$11/100</f>
        <v>1.2263824187353629E-8</v>
      </c>
      <c r="AB63" s="13">
        <f>processes!AE60/millipoints!AB$10*millipoints!AB$11/100</f>
        <v>1.2012714259171598E-9</v>
      </c>
      <c r="AC63" s="13">
        <f>processes!AF60/millipoints!AC$10*millipoints!AC$11/100</f>
        <v>1.8730360000000004E-9</v>
      </c>
      <c r="AD63" s="13">
        <f>processes!AG60/millipoints!AD$10*millipoints!AD$11/100</f>
        <v>5.5979875462759461E-10</v>
      </c>
      <c r="AF63" s="12">
        <f t="shared" si="1"/>
        <v>1.0474803896696032E-3</v>
      </c>
      <c r="AG63" t="str">
        <f t="shared" si="4"/>
        <v xml:space="preserve">kg </v>
      </c>
    </row>
    <row r="64" spans="2:33">
      <c r="B64" s="5">
        <f t="shared" si="3"/>
        <v>52</v>
      </c>
      <c r="C64" s="5" t="s">
        <v>210</v>
      </c>
      <c r="D64" s="5" t="s">
        <v>61</v>
      </c>
      <c r="E64" s="5" t="s">
        <v>61</v>
      </c>
      <c r="F64" s="5" t="s">
        <v>61</v>
      </c>
      <c r="G64" s="5" t="s">
        <v>188</v>
      </c>
      <c r="H64" s="5" t="s">
        <v>174</v>
      </c>
      <c r="I64" s="5" t="s">
        <v>189</v>
      </c>
      <c r="J64" s="5" t="s">
        <v>144</v>
      </c>
      <c r="K64" s="5" t="s">
        <v>131</v>
      </c>
      <c r="L64" s="5" t="s">
        <v>191</v>
      </c>
      <c r="M64" s="5" t="s">
        <v>61</v>
      </c>
      <c r="O64" s="13">
        <f>processes!O61/millipoints!O$10*millipoints!O$11/100</f>
        <v>-5.6541300399999986E-8</v>
      </c>
      <c r="P64" s="13">
        <f>processes!S61/millipoints!P$10*millipoints!P$11/100</f>
        <v>-1.277276321641791E-10</v>
      </c>
      <c r="Q64" s="13">
        <f>processes!T61/millipoints!Q$10*millipoints!Q$11/100</f>
        <v>-1.6560772050359714E-8</v>
      </c>
      <c r="R64" s="13">
        <f>processes!U61/millipoints!R$10*millipoints!R$11/100</f>
        <v>-1.0340670260869565E-9</v>
      </c>
      <c r="S64" s="13">
        <f>processes!V61/millipoints!S$10*millipoints!S$11/100</f>
        <v>-5.676926166153847E-9</v>
      </c>
      <c r="T64" s="13">
        <f>processes!W61/millipoints!T$10*millipoints!T$11/100</f>
        <v>-8.6718902429378533E-9</v>
      </c>
      <c r="U64" s="13">
        <f>processes!X61/millipoints!U$10*millipoints!U$11/100</f>
        <v>-1.4735160009852216E-8</v>
      </c>
      <c r="V64" s="13">
        <f>processes!Y61/millipoints!V$10*millipoints!V$11/100</f>
        <v>-1.0121747715408805E-9</v>
      </c>
      <c r="W64" s="13">
        <f>processes!Z61/millipoints!W$10*millipoints!W$11/100</f>
        <v>-2.2417191680000002E-8</v>
      </c>
      <c r="X64" s="13">
        <f>processes!AA61/millipoints!X$10*millipoints!X$11/100</f>
        <v>-5.13021983E-8</v>
      </c>
      <c r="Y64" s="13">
        <f>processes!AB61/millipoints!Y$10*millipoints!Y$11/100</f>
        <v>5.7109531105882354E-7</v>
      </c>
      <c r="Z64" s="13">
        <f>processes!AC61/millipoints!Z$10*millipoints!Z$11/100</f>
        <v>-1.4125252172985783E-10</v>
      </c>
      <c r="AA64" s="13">
        <f>processes!AD61/millipoints!AA$10*millipoints!AA$11/100</f>
        <v>-2.1698544562060886E-8</v>
      </c>
      <c r="AB64" s="13">
        <f>processes!AE61/millipoints!AB$10*millipoints!AB$11/100</f>
        <v>-1.6576932958579881E-9</v>
      </c>
      <c r="AC64" s="13">
        <f>processes!AF61/millipoints!AC$10*millipoints!AC$11/100</f>
        <v>-2.7850380800000003E-9</v>
      </c>
      <c r="AD64" s="13">
        <f>processes!AG61/millipoints!AD$10*millipoints!AD$11/100</f>
        <v>-3.8839470749694749E-9</v>
      </c>
      <c r="AF64" s="12">
        <f t="shared" si="1"/>
        <v>3.6284942724510962E-4</v>
      </c>
      <c r="AG64" t="str">
        <f t="shared" si="4"/>
        <v xml:space="preserve">kg </v>
      </c>
    </row>
    <row r="65" spans="2:33">
      <c r="B65" s="5">
        <f t="shared" si="3"/>
        <v>53</v>
      </c>
      <c r="C65" s="5" t="s">
        <v>211</v>
      </c>
      <c r="D65" s="5" t="s">
        <v>61</v>
      </c>
      <c r="E65" s="5" t="s">
        <v>61</v>
      </c>
      <c r="F65" s="5" t="s">
        <v>61</v>
      </c>
      <c r="G65" s="5" t="s">
        <v>188</v>
      </c>
      <c r="H65" s="5" t="s">
        <v>174</v>
      </c>
      <c r="I65" s="5" t="s">
        <v>189</v>
      </c>
      <c r="J65" s="5" t="s">
        <v>144</v>
      </c>
      <c r="K65" s="5" t="s">
        <v>193</v>
      </c>
      <c r="L65" s="5" t="s">
        <v>191</v>
      </c>
      <c r="M65" s="5" t="s">
        <v>61</v>
      </c>
      <c r="O65" s="13">
        <f>processes!O62/millipoints!O$10*millipoints!O$11/100</f>
        <v>0</v>
      </c>
      <c r="P65" s="13">
        <f>processes!S62/millipoints!P$10*millipoints!P$11/100</f>
        <v>0</v>
      </c>
      <c r="Q65" s="13">
        <f>processes!T62/millipoints!Q$10*millipoints!Q$11/100</f>
        <v>0</v>
      </c>
      <c r="R65" s="13">
        <f>processes!U62/millipoints!R$10*millipoints!R$11/100</f>
        <v>0</v>
      </c>
      <c r="S65" s="13">
        <f>processes!V62/millipoints!S$10*millipoints!S$11/100</f>
        <v>0</v>
      </c>
      <c r="T65" s="13">
        <f>processes!W62/millipoints!T$10*millipoints!T$11/100</f>
        <v>0</v>
      </c>
      <c r="U65" s="13">
        <f>processes!X62/millipoints!U$10*millipoints!U$11/100</f>
        <v>0</v>
      </c>
      <c r="V65" s="13">
        <f>processes!Y62/millipoints!V$10*millipoints!V$11/100</f>
        <v>0</v>
      </c>
      <c r="W65" s="13">
        <f>processes!Z62/millipoints!W$10*millipoints!W$11/100</f>
        <v>0</v>
      </c>
      <c r="X65" s="13">
        <f>processes!AA62/millipoints!X$10*millipoints!X$11/100</f>
        <v>0</v>
      </c>
      <c r="Y65" s="13">
        <f>processes!AB62/millipoints!Y$10*millipoints!Y$11/100</f>
        <v>0</v>
      </c>
      <c r="Z65" s="13">
        <f>processes!AC62/millipoints!Z$10*millipoints!Z$11/100</f>
        <v>0</v>
      </c>
      <c r="AA65" s="13">
        <f>processes!AD62/millipoints!AA$10*millipoints!AA$11/100</f>
        <v>0</v>
      </c>
      <c r="AB65" s="13">
        <f>processes!AE62/millipoints!AB$10*millipoints!AB$11/100</f>
        <v>0</v>
      </c>
      <c r="AC65" s="13">
        <f>processes!AF62/millipoints!AC$10*millipoints!AC$11/100</f>
        <v>0</v>
      </c>
      <c r="AD65" s="13">
        <f>processes!AG62/millipoints!AD$10*millipoints!AD$11/100</f>
        <v>0</v>
      </c>
      <c r="AF65" s="12">
        <f t="shared" si="1"/>
        <v>0</v>
      </c>
      <c r="AG65" t="str">
        <f t="shared" si="4"/>
        <v xml:space="preserve">kg </v>
      </c>
    </row>
    <row r="66" spans="2:33">
      <c r="B66" s="5">
        <f t="shared" si="3"/>
        <v>54</v>
      </c>
      <c r="C66" s="5" t="s">
        <v>212</v>
      </c>
      <c r="D66" s="5" t="s">
        <v>61</v>
      </c>
      <c r="E66" s="5" t="s">
        <v>61</v>
      </c>
      <c r="F66" s="5" t="s">
        <v>61</v>
      </c>
      <c r="G66" s="5" t="s">
        <v>188</v>
      </c>
      <c r="H66" s="5" t="s">
        <v>174</v>
      </c>
      <c r="I66" s="5" t="s">
        <v>189</v>
      </c>
      <c r="J66" s="5" t="s">
        <v>144</v>
      </c>
      <c r="K66" s="5" t="s">
        <v>193</v>
      </c>
      <c r="L66" s="5" t="s">
        <v>191</v>
      </c>
      <c r="M66" s="5" t="s">
        <v>61</v>
      </c>
      <c r="O66" s="13">
        <f>processes!O63/millipoints!O$10*millipoints!O$11/100</f>
        <v>0</v>
      </c>
      <c r="P66" s="13">
        <f>processes!S63/millipoints!P$10*millipoints!P$11/100</f>
        <v>0</v>
      </c>
      <c r="Q66" s="13">
        <f>processes!T63/millipoints!Q$10*millipoints!Q$11/100</f>
        <v>0</v>
      </c>
      <c r="R66" s="13">
        <f>processes!U63/millipoints!R$10*millipoints!R$11/100</f>
        <v>0</v>
      </c>
      <c r="S66" s="13">
        <f>processes!V63/millipoints!S$10*millipoints!S$11/100</f>
        <v>0</v>
      </c>
      <c r="T66" s="13">
        <f>processes!W63/millipoints!T$10*millipoints!T$11/100</f>
        <v>0</v>
      </c>
      <c r="U66" s="13">
        <f>processes!X63/millipoints!U$10*millipoints!U$11/100</f>
        <v>0</v>
      </c>
      <c r="V66" s="13">
        <f>processes!Y63/millipoints!V$10*millipoints!V$11/100</f>
        <v>0</v>
      </c>
      <c r="W66" s="13">
        <f>processes!Z63/millipoints!W$10*millipoints!W$11/100</f>
        <v>0</v>
      </c>
      <c r="X66" s="13">
        <f>processes!AA63/millipoints!X$10*millipoints!X$11/100</f>
        <v>0</v>
      </c>
      <c r="Y66" s="13">
        <f>processes!AB63/millipoints!Y$10*millipoints!Y$11/100</f>
        <v>0</v>
      </c>
      <c r="Z66" s="13">
        <f>processes!AC63/millipoints!Z$10*millipoints!Z$11/100</f>
        <v>0</v>
      </c>
      <c r="AA66" s="13">
        <f>processes!AD63/millipoints!AA$10*millipoints!AA$11/100</f>
        <v>0</v>
      </c>
      <c r="AB66" s="13">
        <f>processes!AE63/millipoints!AB$10*millipoints!AB$11/100</f>
        <v>0</v>
      </c>
      <c r="AC66" s="13">
        <f>processes!AF63/millipoints!AC$10*millipoints!AC$11/100</f>
        <v>0</v>
      </c>
      <c r="AD66" s="13">
        <f>processes!AG63/millipoints!AD$10*millipoints!AD$11/100</f>
        <v>0</v>
      </c>
      <c r="AF66" s="12">
        <f t="shared" si="1"/>
        <v>0</v>
      </c>
      <c r="AG66" t="str">
        <f t="shared" si="4"/>
        <v xml:space="preserve">kg </v>
      </c>
    </row>
    <row r="67" spans="2:33">
      <c r="B67" s="5">
        <f t="shared" si="3"/>
        <v>55</v>
      </c>
      <c r="C67" s="5" t="s">
        <v>213</v>
      </c>
      <c r="D67" s="5" t="s">
        <v>61</v>
      </c>
      <c r="E67" s="5" t="s">
        <v>61</v>
      </c>
      <c r="F67" s="5" t="s">
        <v>61</v>
      </c>
      <c r="G67" s="5" t="s">
        <v>188</v>
      </c>
      <c r="H67" s="5" t="s">
        <v>174</v>
      </c>
      <c r="I67" s="5" t="s">
        <v>189</v>
      </c>
      <c r="J67" s="5" t="s">
        <v>144</v>
      </c>
      <c r="K67" s="5" t="s">
        <v>193</v>
      </c>
      <c r="L67" s="5" t="s">
        <v>191</v>
      </c>
      <c r="M67" s="5" t="s">
        <v>61</v>
      </c>
      <c r="O67" s="13">
        <f>processes!O64/millipoints!O$10*millipoints!O$11/100</f>
        <v>0</v>
      </c>
      <c r="P67" s="13">
        <f>processes!S64/millipoints!P$10*millipoints!P$11/100</f>
        <v>0</v>
      </c>
      <c r="Q67" s="13">
        <f>processes!T64/millipoints!Q$10*millipoints!Q$11/100</f>
        <v>0</v>
      </c>
      <c r="R67" s="13">
        <f>processes!U64/millipoints!R$10*millipoints!R$11/100</f>
        <v>0</v>
      </c>
      <c r="S67" s="13">
        <f>processes!V64/millipoints!S$10*millipoints!S$11/100</f>
        <v>0</v>
      </c>
      <c r="T67" s="13">
        <f>processes!W64/millipoints!T$10*millipoints!T$11/100</f>
        <v>0</v>
      </c>
      <c r="U67" s="13">
        <f>processes!X64/millipoints!U$10*millipoints!U$11/100</f>
        <v>0</v>
      </c>
      <c r="V67" s="13">
        <f>processes!Y64/millipoints!V$10*millipoints!V$11/100</f>
        <v>0</v>
      </c>
      <c r="W67" s="13">
        <f>processes!Z64/millipoints!W$10*millipoints!W$11/100</f>
        <v>0</v>
      </c>
      <c r="X67" s="13">
        <f>processes!AA64/millipoints!X$10*millipoints!X$11/100</f>
        <v>0</v>
      </c>
      <c r="Y67" s="13">
        <f>processes!AB64/millipoints!Y$10*millipoints!Y$11/100</f>
        <v>0</v>
      </c>
      <c r="Z67" s="13">
        <f>processes!AC64/millipoints!Z$10*millipoints!Z$11/100</f>
        <v>0</v>
      </c>
      <c r="AA67" s="13">
        <f>processes!AD64/millipoints!AA$10*millipoints!AA$11/100</f>
        <v>0</v>
      </c>
      <c r="AB67" s="13">
        <f>processes!AE64/millipoints!AB$10*millipoints!AB$11/100</f>
        <v>0</v>
      </c>
      <c r="AC67" s="13">
        <f>processes!AF64/millipoints!AC$10*millipoints!AC$11/100</f>
        <v>0</v>
      </c>
      <c r="AD67" s="13">
        <f>processes!AG64/millipoints!AD$10*millipoints!AD$11/100</f>
        <v>0</v>
      </c>
      <c r="AF67" s="12">
        <f t="shared" si="1"/>
        <v>0</v>
      </c>
      <c r="AG67" t="str">
        <f t="shared" si="4"/>
        <v xml:space="preserve">kg </v>
      </c>
    </row>
    <row r="68" spans="2:33">
      <c r="B68" s="5">
        <f t="shared" si="3"/>
        <v>56</v>
      </c>
      <c r="C68" s="5" t="s">
        <v>214</v>
      </c>
      <c r="D68" s="5" t="s">
        <v>61</v>
      </c>
      <c r="E68" s="5" t="s">
        <v>61</v>
      </c>
      <c r="F68" s="5" t="s">
        <v>61</v>
      </c>
      <c r="G68" s="5" t="s">
        <v>188</v>
      </c>
      <c r="H68" s="5" t="s">
        <v>174</v>
      </c>
      <c r="I68" s="5" t="s">
        <v>189</v>
      </c>
      <c r="J68" s="5" t="s">
        <v>144</v>
      </c>
      <c r="K68" s="5" t="s">
        <v>193</v>
      </c>
      <c r="L68" s="5" t="s">
        <v>191</v>
      </c>
      <c r="M68" s="5" t="s">
        <v>61</v>
      </c>
      <c r="O68" s="13">
        <f>processes!O65/millipoints!O$10*millipoints!O$11/100</f>
        <v>0</v>
      </c>
      <c r="P68" s="13">
        <f>processes!S65/millipoints!P$10*millipoints!P$11/100</f>
        <v>0</v>
      </c>
      <c r="Q68" s="13">
        <f>processes!T65/millipoints!Q$10*millipoints!Q$11/100</f>
        <v>0</v>
      </c>
      <c r="R68" s="13">
        <f>processes!U65/millipoints!R$10*millipoints!R$11/100</f>
        <v>0</v>
      </c>
      <c r="S68" s="13">
        <f>processes!V65/millipoints!S$10*millipoints!S$11/100</f>
        <v>0</v>
      </c>
      <c r="T68" s="13">
        <f>processes!W65/millipoints!T$10*millipoints!T$11/100</f>
        <v>0</v>
      </c>
      <c r="U68" s="13">
        <f>processes!X65/millipoints!U$10*millipoints!U$11/100</f>
        <v>0</v>
      </c>
      <c r="V68" s="13">
        <f>processes!Y65/millipoints!V$10*millipoints!V$11/100</f>
        <v>0</v>
      </c>
      <c r="W68" s="13">
        <f>processes!Z65/millipoints!W$10*millipoints!W$11/100</f>
        <v>0</v>
      </c>
      <c r="X68" s="13">
        <f>processes!AA65/millipoints!X$10*millipoints!X$11/100</f>
        <v>0</v>
      </c>
      <c r="Y68" s="13">
        <f>processes!AB65/millipoints!Y$10*millipoints!Y$11/100</f>
        <v>0</v>
      </c>
      <c r="Z68" s="13">
        <f>processes!AC65/millipoints!Z$10*millipoints!Z$11/100</f>
        <v>0</v>
      </c>
      <c r="AA68" s="13">
        <f>processes!AD65/millipoints!AA$10*millipoints!AA$11/100</f>
        <v>0</v>
      </c>
      <c r="AB68" s="13">
        <f>processes!AE65/millipoints!AB$10*millipoints!AB$11/100</f>
        <v>0</v>
      </c>
      <c r="AC68" s="13">
        <f>processes!AF65/millipoints!AC$10*millipoints!AC$11/100</f>
        <v>0</v>
      </c>
      <c r="AD68" s="13">
        <f>processes!AG65/millipoints!AD$10*millipoints!AD$11/100</f>
        <v>0</v>
      </c>
      <c r="AF68" s="12">
        <f t="shared" si="1"/>
        <v>0</v>
      </c>
      <c r="AG68" t="str">
        <f t="shared" si="4"/>
        <v xml:space="preserve">kg </v>
      </c>
    </row>
    <row r="69" spans="2:33">
      <c r="B69" s="5">
        <f t="shared" si="3"/>
        <v>57</v>
      </c>
      <c r="C69" s="5" t="s">
        <v>215</v>
      </c>
      <c r="D69" s="5" t="s">
        <v>61</v>
      </c>
      <c r="E69" s="5" t="s">
        <v>61</v>
      </c>
      <c r="F69" s="5" t="s">
        <v>61</v>
      </c>
      <c r="G69" s="5" t="s">
        <v>188</v>
      </c>
      <c r="H69" s="5" t="s">
        <v>174</v>
      </c>
      <c r="I69" s="5" t="s">
        <v>189</v>
      </c>
      <c r="J69" s="5" t="s">
        <v>144</v>
      </c>
      <c r="K69" s="5" t="s">
        <v>193</v>
      </c>
      <c r="L69" s="5" t="s">
        <v>191</v>
      </c>
      <c r="M69" s="5" t="s">
        <v>61</v>
      </c>
      <c r="O69" s="13">
        <f>processes!O66/millipoints!O$10*millipoints!O$11/100</f>
        <v>0</v>
      </c>
      <c r="P69" s="13">
        <f>processes!S66/millipoints!P$10*millipoints!P$11/100</f>
        <v>0</v>
      </c>
      <c r="Q69" s="13">
        <f>processes!T66/millipoints!Q$10*millipoints!Q$11/100</f>
        <v>0</v>
      </c>
      <c r="R69" s="13">
        <f>processes!U66/millipoints!R$10*millipoints!R$11/100</f>
        <v>0</v>
      </c>
      <c r="S69" s="13">
        <f>processes!V66/millipoints!S$10*millipoints!S$11/100</f>
        <v>0</v>
      </c>
      <c r="T69" s="13">
        <f>processes!W66/millipoints!T$10*millipoints!T$11/100</f>
        <v>0</v>
      </c>
      <c r="U69" s="13">
        <f>processes!X66/millipoints!U$10*millipoints!U$11/100</f>
        <v>0</v>
      </c>
      <c r="V69" s="13">
        <f>processes!Y66/millipoints!V$10*millipoints!V$11/100</f>
        <v>0</v>
      </c>
      <c r="W69" s="13">
        <f>processes!Z66/millipoints!W$10*millipoints!W$11/100</f>
        <v>0</v>
      </c>
      <c r="X69" s="13">
        <f>processes!AA66/millipoints!X$10*millipoints!X$11/100</f>
        <v>0</v>
      </c>
      <c r="Y69" s="13">
        <f>processes!AB66/millipoints!Y$10*millipoints!Y$11/100</f>
        <v>0</v>
      </c>
      <c r="Z69" s="13">
        <f>processes!AC66/millipoints!Z$10*millipoints!Z$11/100</f>
        <v>0</v>
      </c>
      <c r="AA69" s="13">
        <f>processes!AD66/millipoints!AA$10*millipoints!AA$11/100</f>
        <v>0</v>
      </c>
      <c r="AB69" s="13">
        <f>processes!AE66/millipoints!AB$10*millipoints!AB$11/100</f>
        <v>0</v>
      </c>
      <c r="AC69" s="13">
        <f>processes!AF66/millipoints!AC$10*millipoints!AC$11/100</f>
        <v>0</v>
      </c>
      <c r="AD69" s="13">
        <f>processes!AG66/millipoints!AD$10*millipoints!AD$11/100</f>
        <v>0</v>
      </c>
      <c r="AF69" s="12">
        <f t="shared" si="1"/>
        <v>0</v>
      </c>
      <c r="AG69" t="str">
        <f t="shared" si="4"/>
        <v xml:space="preserve">kg </v>
      </c>
    </row>
    <row r="70" spans="2:33">
      <c r="B70" s="5">
        <f t="shared" si="3"/>
        <v>58</v>
      </c>
      <c r="C70" s="5" t="s">
        <v>216</v>
      </c>
      <c r="D70" s="5" t="s">
        <v>61</v>
      </c>
      <c r="E70" s="5" t="s">
        <v>61</v>
      </c>
      <c r="F70" s="5" t="s">
        <v>61</v>
      </c>
      <c r="G70" s="5" t="s">
        <v>188</v>
      </c>
      <c r="H70" s="5" t="s">
        <v>174</v>
      </c>
      <c r="I70" s="5" t="s">
        <v>189</v>
      </c>
      <c r="J70" s="5" t="s">
        <v>144</v>
      </c>
      <c r="K70" s="5" t="s">
        <v>131</v>
      </c>
      <c r="L70" s="5" t="s">
        <v>191</v>
      </c>
      <c r="M70" s="5" t="s">
        <v>61</v>
      </c>
      <c r="O70" s="13">
        <f>processes!O67/millipoints!O$10*millipoints!O$11/100</f>
        <v>1.4907710479999998E-6</v>
      </c>
      <c r="P70" s="13">
        <f>processes!S67/millipoints!P$10*millipoints!P$11/100</f>
        <v>1.457333819776119E-8</v>
      </c>
      <c r="Q70" s="13">
        <f>processes!T67/millipoints!Q$10*millipoints!Q$11/100</f>
        <v>6.6856323956834523E-7</v>
      </c>
      <c r="R70" s="13">
        <f>processes!U67/millipoints!R$10*millipoints!R$11/100</f>
        <v>3.629249565217391E-9</v>
      </c>
      <c r="S70" s="13">
        <f>processes!V67/millipoints!S$10*millipoints!S$11/100</f>
        <v>4.0176345641025639E-7</v>
      </c>
      <c r="T70" s="13">
        <f>processes!W67/millipoints!T$10*millipoints!T$11/100</f>
        <v>6.0871231819209034E-7</v>
      </c>
      <c r="U70" s="13">
        <f>processes!X67/millipoints!U$10*millipoints!U$11/100</f>
        <v>9.4008657940886696E-7</v>
      </c>
      <c r="V70" s="13">
        <f>processes!Y67/millipoints!V$10*millipoints!V$11/100</f>
        <v>1.7417442822327043E-8</v>
      </c>
      <c r="W70" s="13">
        <f>processes!Z67/millipoints!W$10*millipoints!W$11/100</f>
        <v>1.0098427903999999E-6</v>
      </c>
      <c r="X70" s="13">
        <f>processes!AA67/millipoints!X$10*millipoints!X$11/100</f>
        <v>7.819639199999999E-9</v>
      </c>
      <c r="Y70" s="13">
        <f>processes!AB67/millipoints!Y$10*millipoints!Y$11/100</f>
        <v>2.3886966964705882E-6</v>
      </c>
      <c r="Z70" s="13">
        <f>processes!AC67/millipoints!Z$10*millipoints!Z$11/100</f>
        <v>4.0136756651658762E-8</v>
      </c>
      <c r="AA70" s="13">
        <f>processes!AD67/millipoints!AA$10*millipoints!AA$11/100</f>
        <v>2.1384830501170959E-7</v>
      </c>
      <c r="AB70" s="13">
        <f>processes!AE67/millipoints!AB$10*millipoints!AB$11/100</f>
        <v>2.094696195266272E-8</v>
      </c>
      <c r="AC70" s="13">
        <f>processes!AF67/millipoints!AC$10*millipoints!AC$11/100</f>
        <v>3.26607392E-8</v>
      </c>
      <c r="AD70" s="13">
        <f>processes!AG67/millipoints!AD$10*millipoints!AD$11/100</f>
        <v>9.7613933431013428E-9</v>
      </c>
      <c r="AF70" s="12">
        <f t="shared" si="1"/>
        <v>7.8692299543945844E-3</v>
      </c>
      <c r="AG70" t="str">
        <f t="shared" si="4"/>
        <v xml:space="preserve">kg </v>
      </c>
    </row>
    <row r="71" spans="2:33">
      <c r="B71" s="5">
        <f t="shared" si="3"/>
        <v>59</v>
      </c>
      <c r="C71" s="5" t="s">
        <v>217</v>
      </c>
      <c r="D71" s="5" t="s">
        <v>61</v>
      </c>
      <c r="E71" s="5" t="s">
        <v>61</v>
      </c>
      <c r="F71" s="5" t="s">
        <v>61</v>
      </c>
      <c r="G71" s="5" t="s">
        <v>188</v>
      </c>
      <c r="H71" s="5" t="s">
        <v>174</v>
      </c>
      <c r="I71" s="5" t="s">
        <v>189</v>
      </c>
      <c r="J71" s="5" t="s">
        <v>144</v>
      </c>
      <c r="K71" s="5" t="s">
        <v>193</v>
      </c>
      <c r="L71" s="5" t="s">
        <v>191</v>
      </c>
      <c r="M71" s="5" t="s">
        <v>61</v>
      </c>
      <c r="O71" s="13">
        <f>processes!O68/millipoints!O$10*millipoints!O$11/100</f>
        <v>0</v>
      </c>
      <c r="P71" s="13">
        <f>processes!S68/millipoints!P$10*millipoints!P$11/100</f>
        <v>0</v>
      </c>
      <c r="Q71" s="13">
        <f>processes!T68/millipoints!Q$10*millipoints!Q$11/100</f>
        <v>0</v>
      </c>
      <c r="R71" s="13">
        <f>processes!U68/millipoints!R$10*millipoints!R$11/100</f>
        <v>0</v>
      </c>
      <c r="S71" s="13">
        <f>processes!V68/millipoints!S$10*millipoints!S$11/100</f>
        <v>0</v>
      </c>
      <c r="T71" s="13">
        <f>processes!W68/millipoints!T$10*millipoints!T$11/100</f>
        <v>0</v>
      </c>
      <c r="U71" s="13">
        <f>processes!X68/millipoints!U$10*millipoints!U$11/100</f>
        <v>0</v>
      </c>
      <c r="V71" s="13">
        <f>processes!Y68/millipoints!V$10*millipoints!V$11/100</f>
        <v>0</v>
      </c>
      <c r="W71" s="13">
        <f>processes!Z68/millipoints!W$10*millipoints!W$11/100</f>
        <v>0</v>
      </c>
      <c r="X71" s="13">
        <f>processes!AA68/millipoints!X$10*millipoints!X$11/100</f>
        <v>0</v>
      </c>
      <c r="Y71" s="13">
        <f>processes!AB68/millipoints!Y$10*millipoints!Y$11/100</f>
        <v>0</v>
      </c>
      <c r="Z71" s="13">
        <f>processes!AC68/millipoints!Z$10*millipoints!Z$11/100</f>
        <v>0</v>
      </c>
      <c r="AA71" s="13">
        <f>processes!AD68/millipoints!AA$10*millipoints!AA$11/100</f>
        <v>0</v>
      </c>
      <c r="AB71" s="13">
        <f>processes!AE68/millipoints!AB$10*millipoints!AB$11/100</f>
        <v>0</v>
      </c>
      <c r="AC71" s="13">
        <f>processes!AF68/millipoints!AC$10*millipoints!AC$11/100</f>
        <v>0</v>
      </c>
      <c r="AD71" s="13">
        <f>processes!AG68/millipoints!AD$10*millipoints!AD$11/100</f>
        <v>0</v>
      </c>
      <c r="AF71" s="12">
        <f t="shared" si="1"/>
        <v>0</v>
      </c>
      <c r="AG71" t="str">
        <f t="shared" si="4"/>
        <v xml:space="preserve">kg </v>
      </c>
    </row>
    <row r="72" spans="2:33">
      <c r="B72" s="5">
        <f t="shared" si="3"/>
        <v>60</v>
      </c>
      <c r="C72" s="5" t="s">
        <v>218</v>
      </c>
      <c r="D72" s="5" t="s">
        <v>61</v>
      </c>
      <c r="E72" s="5" t="s">
        <v>61</v>
      </c>
      <c r="F72" s="5" t="s">
        <v>61</v>
      </c>
      <c r="G72" s="5" t="s">
        <v>188</v>
      </c>
      <c r="H72" s="5" t="s">
        <v>174</v>
      </c>
      <c r="I72" s="5" t="s">
        <v>189</v>
      </c>
      <c r="J72" s="5" t="s">
        <v>144</v>
      </c>
      <c r="K72" s="5" t="s">
        <v>193</v>
      </c>
      <c r="L72" s="5" t="s">
        <v>191</v>
      </c>
      <c r="M72" s="5" t="s">
        <v>61</v>
      </c>
      <c r="O72" s="13">
        <f>processes!O69/millipoints!O$10*millipoints!O$11/100</f>
        <v>0</v>
      </c>
      <c r="P72" s="13">
        <f>processes!S69/millipoints!P$10*millipoints!P$11/100</f>
        <v>0</v>
      </c>
      <c r="Q72" s="13">
        <f>processes!T69/millipoints!Q$10*millipoints!Q$11/100</f>
        <v>0</v>
      </c>
      <c r="R72" s="13">
        <f>processes!U69/millipoints!R$10*millipoints!R$11/100</f>
        <v>0</v>
      </c>
      <c r="S72" s="13">
        <f>processes!V69/millipoints!S$10*millipoints!S$11/100</f>
        <v>0</v>
      </c>
      <c r="T72" s="13">
        <f>processes!W69/millipoints!T$10*millipoints!T$11/100</f>
        <v>0</v>
      </c>
      <c r="U72" s="13">
        <f>processes!X69/millipoints!U$10*millipoints!U$11/100</f>
        <v>0</v>
      </c>
      <c r="V72" s="13">
        <f>processes!Y69/millipoints!V$10*millipoints!V$11/100</f>
        <v>0</v>
      </c>
      <c r="W72" s="13">
        <f>processes!Z69/millipoints!W$10*millipoints!W$11/100</f>
        <v>0</v>
      </c>
      <c r="X72" s="13">
        <f>processes!AA69/millipoints!X$10*millipoints!X$11/100</f>
        <v>0</v>
      </c>
      <c r="Y72" s="13">
        <f>processes!AB69/millipoints!Y$10*millipoints!Y$11/100</f>
        <v>0</v>
      </c>
      <c r="Z72" s="13">
        <f>processes!AC69/millipoints!Z$10*millipoints!Z$11/100</f>
        <v>0</v>
      </c>
      <c r="AA72" s="13">
        <f>processes!AD69/millipoints!AA$10*millipoints!AA$11/100</f>
        <v>0</v>
      </c>
      <c r="AB72" s="13">
        <f>processes!AE69/millipoints!AB$10*millipoints!AB$11/100</f>
        <v>0</v>
      </c>
      <c r="AC72" s="13">
        <f>processes!AF69/millipoints!AC$10*millipoints!AC$11/100</f>
        <v>0</v>
      </c>
      <c r="AD72" s="13">
        <f>processes!AG69/millipoints!AD$10*millipoints!AD$11/100</f>
        <v>0</v>
      </c>
      <c r="AF72" s="12">
        <f t="shared" si="1"/>
        <v>0</v>
      </c>
      <c r="AG72" t="str">
        <f t="shared" si="4"/>
        <v xml:space="preserve">kg </v>
      </c>
    </row>
    <row r="73" spans="2:33">
      <c r="B73" s="5">
        <f t="shared" si="3"/>
        <v>61</v>
      </c>
      <c r="C73" s="5" t="s">
        <v>219</v>
      </c>
      <c r="D73" s="5" t="s">
        <v>61</v>
      </c>
      <c r="E73" s="5" t="s">
        <v>61</v>
      </c>
      <c r="F73" s="5" t="s">
        <v>61</v>
      </c>
      <c r="G73" s="5" t="s">
        <v>220</v>
      </c>
      <c r="H73" s="5" t="s">
        <v>174</v>
      </c>
      <c r="I73" s="5" t="s">
        <v>221</v>
      </c>
      <c r="J73" s="5" t="s">
        <v>144</v>
      </c>
      <c r="K73" s="5" t="s">
        <v>190</v>
      </c>
      <c r="L73" s="5" t="s">
        <v>222</v>
      </c>
      <c r="M73" s="5" t="s">
        <v>61</v>
      </c>
      <c r="O73" s="13">
        <f>processes!O70/millipoints!O$10*millipoints!O$11/100</f>
        <v>0</v>
      </c>
      <c r="P73" s="13">
        <f>processes!S70/millipoints!P$10*millipoints!P$11/100</f>
        <v>0</v>
      </c>
      <c r="Q73" s="13">
        <f>processes!T70/millipoints!Q$10*millipoints!Q$11/100</f>
        <v>0</v>
      </c>
      <c r="R73" s="13">
        <f>processes!U70/millipoints!R$10*millipoints!R$11/100</f>
        <v>0</v>
      </c>
      <c r="S73" s="13">
        <f>processes!V70/millipoints!S$10*millipoints!S$11/100</f>
        <v>0</v>
      </c>
      <c r="T73" s="13">
        <f>processes!W70/millipoints!T$10*millipoints!T$11/100</f>
        <v>0</v>
      </c>
      <c r="U73" s="13">
        <f>processes!X70/millipoints!U$10*millipoints!U$11/100</f>
        <v>0</v>
      </c>
      <c r="V73" s="13">
        <f>processes!Y70/millipoints!V$10*millipoints!V$11/100</f>
        <v>0</v>
      </c>
      <c r="W73" s="13">
        <f>processes!Z70/millipoints!W$10*millipoints!W$11/100</f>
        <v>0</v>
      </c>
      <c r="X73" s="13">
        <f>processes!AA70/millipoints!X$10*millipoints!X$11/100</f>
        <v>0</v>
      </c>
      <c r="Y73" s="13">
        <f>processes!AB70/millipoints!Y$10*millipoints!Y$11/100</f>
        <v>0</v>
      </c>
      <c r="Z73" s="13">
        <f>processes!AC70/millipoints!Z$10*millipoints!Z$11/100</f>
        <v>0</v>
      </c>
      <c r="AA73" s="13">
        <f>processes!AD70/millipoints!AA$10*millipoints!AA$11/100</f>
        <v>0</v>
      </c>
      <c r="AB73" s="13">
        <f>processes!AE70/millipoints!AB$10*millipoints!AB$11/100</f>
        <v>0</v>
      </c>
      <c r="AC73" s="13">
        <f>processes!AF70/millipoints!AC$10*millipoints!AC$11/100</f>
        <v>0</v>
      </c>
      <c r="AD73" s="13">
        <f>processes!AG70/millipoints!AD$10*millipoints!AD$11/100</f>
        <v>0</v>
      </c>
      <c r="AF73" s="12">
        <f t="shared" si="1"/>
        <v>0</v>
      </c>
      <c r="AG73" t="str">
        <f t="shared" si="4"/>
        <v xml:space="preserve">kg </v>
      </c>
    </row>
    <row r="74" spans="2:33">
      <c r="B74" s="5">
        <f t="shared" si="3"/>
        <v>62</v>
      </c>
      <c r="C74" s="5" t="s">
        <v>223</v>
      </c>
      <c r="D74" s="5" t="s">
        <v>61</v>
      </c>
      <c r="E74" s="5" t="s">
        <v>61</v>
      </c>
      <c r="F74" s="5" t="s">
        <v>61</v>
      </c>
      <c r="G74" s="5" t="s">
        <v>220</v>
      </c>
      <c r="H74" s="5" t="s">
        <v>174</v>
      </c>
      <c r="I74" s="5" t="s">
        <v>221</v>
      </c>
      <c r="J74" s="5" t="s">
        <v>144</v>
      </c>
      <c r="K74" s="5" t="s">
        <v>224</v>
      </c>
      <c r="L74" s="5" t="s">
        <v>222</v>
      </c>
      <c r="M74" s="5" t="s">
        <v>61</v>
      </c>
      <c r="O74" s="13">
        <f>processes!O71/millipoints!O$10*millipoints!O$11/100</f>
        <v>4.7379435999999997E-8</v>
      </c>
      <c r="P74" s="13">
        <f>processes!S71/millipoints!P$10*millipoints!P$11/100</f>
        <v>4.4257500628731339E-10</v>
      </c>
      <c r="Q74" s="13">
        <f>processes!T71/millipoints!Q$10*millipoints!Q$11/100</f>
        <v>1.2713451258992807E-8</v>
      </c>
      <c r="R74" s="13">
        <f>processes!U71/millipoints!R$10*millipoints!R$11/100</f>
        <v>5.2990295652173908E-10</v>
      </c>
      <c r="S74" s="13">
        <f>processes!V71/millipoints!S$10*millipoints!S$11/100</f>
        <v>6.7017826010256415E-9</v>
      </c>
      <c r="T74" s="13">
        <f>processes!W71/millipoints!T$10*millipoints!T$11/100</f>
        <v>1.0283781279096045E-8</v>
      </c>
      <c r="U74" s="13">
        <f>processes!X71/millipoints!U$10*millipoints!U$11/100</f>
        <v>1.5874188093596063E-8</v>
      </c>
      <c r="V74" s="13">
        <f>processes!Y71/millipoints!V$10*millipoints!V$11/100</f>
        <v>3.4578521595911942E-9</v>
      </c>
      <c r="W74" s="13">
        <f>processes!Z71/millipoints!W$10*millipoints!W$11/100</f>
        <v>6.2154126079999994E-8</v>
      </c>
      <c r="X74" s="13">
        <f>processes!AA71/millipoints!X$10*millipoints!X$11/100</f>
        <v>2.772019872E-9</v>
      </c>
      <c r="Y74" s="13">
        <f>processes!AB71/millipoints!Y$10*millipoints!Y$11/100</f>
        <v>3.7474886776470589E-8</v>
      </c>
      <c r="Z74" s="13">
        <f>processes!AC71/millipoints!Z$10*millipoints!Z$11/100</f>
        <v>5.4895488895734595E-9</v>
      </c>
      <c r="AA74" s="13">
        <f>processes!AD71/millipoints!AA$10*millipoints!AA$11/100</f>
        <v>1.1275300721311475E-8</v>
      </c>
      <c r="AB74" s="13">
        <f>processes!AE71/millipoints!AB$10*millipoints!AB$11/100</f>
        <v>1.2838655662721893E-9</v>
      </c>
      <c r="AC74" s="13">
        <f>processes!AF71/millipoints!AC$10*millipoints!AC$11/100</f>
        <v>1.55556136E-9</v>
      </c>
      <c r="AD74" s="13">
        <f>processes!AG71/millipoints!AD$10*millipoints!AD$11/100</f>
        <v>2.5356344434676439E-9</v>
      </c>
      <c r="AF74" s="12">
        <f t="shared" si="1"/>
        <v>2.2192391306420615E-4</v>
      </c>
      <c r="AG74" t="str">
        <f t="shared" si="4"/>
        <v xml:space="preserve">kg </v>
      </c>
    </row>
    <row r="75" spans="2:33">
      <c r="B75" s="5">
        <f t="shared" si="3"/>
        <v>63</v>
      </c>
      <c r="C75" s="5" t="s">
        <v>225</v>
      </c>
      <c r="D75" s="5" t="s">
        <v>61</v>
      </c>
      <c r="E75" s="5" t="s">
        <v>61</v>
      </c>
      <c r="F75" s="5" t="s">
        <v>61</v>
      </c>
      <c r="G75" s="5" t="s">
        <v>220</v>
      </c>
      <c r="H75" s="5" t="s">
        <v>174</v>
      </c>
      <c r="I75" s="5" t="s">
        <v>221</v>
      </c>
      <c r="J75" s="5" t="s">
        <v>144</v>
      </c>
      <c r="K75" s="5" t="s">
        <v>224</v>
      </c>
      <c r="L75" s="5" t="s">
        <v>222</v>
      </c>
      <c r="M75" s="5" t="s">
        <v>61</v>
      </c>
      <c r="O75" s="13">
        <f>processes!O72/millipoints!O$10*millipoints!O$11/100</f>
        <v>3.7827613200000002E-8</v>
      </c>
      <c r="P75" s="13">
        <f>processes!S72/millipoints!P$10*millipoints!P$11/100</f>
        <v>3.5194201585820889E-10</v>
      </c>
      <c r="Q75" s="13">
        <f>processes!T72/millipoints!Q$10*millipoints!Q$11/100</f>
        <v>8.5287725215827338E-9</v>
      </c>
      <c r="R75" s="13">
        <f>processes!U72/millipoints!R$10*millipoints!R$11/100</f>
        <v>4.9478450434782602E-10</v>
      </c>
      <c r="S75" s="13">
        <f>processes!V72/millipoints!S$10*millipoints!S$11/100</f>
        <v>4.2118973907692313E-9</v>
      </c>
      <c r="T75" s="13">
        <f>processes!W72/millipoints!T$10*millipoints!T$11/100</f>
        <v>6.5114585192090406E-9</v>
      </c>
      <c r="U75" s="13">
        <f>processes!X72/millipoints!U$10*millipoints!U$11/100</f>
        <v>1.0030355061083743E-8</v>
      </c>
      <c r="V75" s="13">
        <f>processes!Y72/millipoints!V$10*millipoints!V$11/100</f>
        <v>3.2934458050314468E-9</v>
      </c>
      <c r="W75" s="13">
        <f>processes!Z72/millipoints!W$10*millipoints!W$11/100</f>
        <v>5.571752704E-8</v>
      </c>
      <c r="X75" s="13">
        <f>processes!AA72/millipoints!X$10*millipoints!X$11/100</f>
        <v>2.698164986E-9</v>
      </c>
      <c r="Y75" s="13">
        <f>processes!AB72/millipoints!Y$10*millipoints!Y$11/100</f>
        <v>2.264244856470588E-8</v>
      </c>
      <c r="Z75" s="13">
        <f>processes!AC72/millipoints!Z$10*millipoints!Z$11/100</f>
        <v>5.2373653158767771E-9</v>
      </c>
      <c r="AA75" s="13">
        <f>processes!AD72/millipoints!AA$10*millipoints!AA$11/100</f>
        <v>9.7692288899297426E-9</v>
      </c>
      <c r="AB75" s="13">
        <f>processes!AE72/millipoints!AB$10*millipoints!AB$11/100</f>
        <v>1.066439968224852E-9</v>
      </c>
      <c r="AC75" s="13">
        <f>processes!AF72/millipoints!AC$10*millipoints!AC$11/100</f>
        <v>1.2960245599999999E-9</v>
      </c>
      <c r="AD75" s="13">
        <f>processes!AG72/millipoints!AD$10*millipoints!AD$11/100</f>
        <v>2.4715231606837605E-9</v>
      </c>
      <c r="AF75" s="12">
        <f t="shared" si="1"/>
        <v>1.7214899150330324E-4</v>
      </c>
      <c r="AG75" t="str">
        <f t="shared" si="4"/>
        <v xml:space="preserve">kg </v>
      </c>
    </row>
    <row r="76" spans="2:33">
      <c r="B76" s="5">
        <f t="shared" si="3"/>
        <v>64</v>
      </c>
      <c r="C76" s="5" t="s">
        <v>226</v>
      </c>
      <c r="D76" s="5" t="s">
        <v>61</v>
      </c>
      <c r="E76" s="5" t="s">
        <v>61</v>
      </c>
      <c r="F76" s="5" t="s">
        <v>61</v>
      </c>
      <c r="G76" s="5" t="s">
        <v>220</v>
      </c>
      <c r="H76" s="5" t="s">
        <v>174</v>
      </c>
      <c r="I76" s="5" t="s">
        <v>221</v>
      </c>
      <c r="J76" s="5" t="s">
        <v>144</v>
      </c>
      <c r="K76" s="5" t="s">
        <v>131</v>
      </c>
      <c r="L76" s="5" t="s">
        <v>222</v>
      </c>
      <c r="M76" s="5" t="s">
        <v>61</v>
      </c>
      <c r="O76" s="13">
        <f>processes!O73/millipoints!O$10*millipoints!O$11/100</f>
        <v>3.4165656199999996E-8</v>
      </c>
      <c r="P76" s="13">
        <f>processes!S73/millipoints!P$10*millipoints!P$11/100</f>
        <v>3.1719534160447761E-10</v>
      </c>
      <c r="Q76" s="13">
        <f>processes!T73/millipoints!Q$10*millipoints!Q$11/100</f>
        <v>6.9244598525179856E-9</v>
      </c>
      <c r="R76" s="13">
        <f>processes!U73/millipoints!R$10*millipoints!R$11/100</f>
        <v>4.8132085217391297E-10</v>
      </c>
      <c r="S76" s="13">
        <f>processes!V73/millipoints!S$10*millipoints!S$11/100</f>
        <v>3.2573309374358977E-9</v>
      </c>
      <c r="T76" s="13">
        <f>processes!W73/millipoints!T$10*millipoints!T$11/100</f>
        <v>5.0652338649717502E-9</v>
      </c>
      <c r="U76" s="13">
        <f>processes!X73/millipoints!U$10*millipoints!U$11/100</f>
        <v>7.7899595246305411E-9</v>
      </c>
      <c r="V76" s="13">
        <f>processes!Y73/millipoints!V$10*millipoints!V$11/100</f>
        <v>3.230416007075471E-9</v>
      </c>
      <c r="W76" s="13">
        <f>processes!Z73/millipoints!W$10*millipoints!W$11/100</f>
        <v>5.3249879040000007E-8</v>
      </c>
      <c r="X76" s="13">
        <f>processes!AA73/millipoints!X$10*millipoints!X$11/100</f>
        <v>2.6698507359999996E-9</v>
      </c>
      <c r="Y76" s="13">
        <f>processes!AB73/millipoints!Y$10*millipoints!Y$11/100</f>
        <v>1.695602145882353E-8</v>
      </c>
      <c r="Z76" s="13">
        <f>processes!AC73/millipoints!Z$10*millipoints!Z$11/100</f>
        <v>5.1406837130331756E-9</v>
      </c>
      <c r="AA76" s="13">
        <f>processes!AD73/millipoints!AA$10*millipoints!AA$11/100</f>
        <v>9.1918345292740036E-9</v>
      </c>
      <c r="AB76" s="13">
        <f>processes!AE73/millipoints!AB$10*millipoints!AB$11/100</f>
        <v>9.8308384242603536E-10</v>
      </c>
      <c r="AC76" s="13">
        <f>processes!AF73/millipoints!AC$10*millipoints!AC$11/100</f>
        <v>1.19652392E-9</v>
      </c>
      <c r="AD76" s="13">
        <f>processes!AG73/millipoints!AD$10*millipoints!AD$11/100</f>
        <v>2.4469443526251532E-9</v>
      </c>
      <c r="AF76" s="12">
        <f t="shared" si="1"/>
        <v>1.5306639417259193E-4</v>
      </c>
      <c r="AG76" t="str">
        <f t="shared" si="4"/>
        <v xml:space="preserve">kg </v>
      </c>
    </row>
    <row r="77" spans="2:33">
      <c r="B77" s="5">
        <f t="shared" si="3"/>
        <v>65</v>
      </c>
      <c r="C77" s="5" t="s">
        <v>227</v>
      </c>
      <c r="D77" s="5" t="s">
        <v>61</v>
      </c>
      <c r="E77" s="5" t="s">
        <v>61</v>
      </c>
      <c r="F77" s="5" t="s">
        <v>61</v>
      </c>
      <c r="G77" s="5" t="s">
        <v>220</v>
      </c>
      <c r="H77" s="5" t="s">
        <v>174</v>
      </c>
      <c r="I77" s="5" t="s">
        <v>221</v>
      </c>
      <c r="J77" s="5" t="s">
        <v>144</v>
      </c>
      <c r="K77" s="5" t="s">
        <v>131</v>
      </c>
      <c r="L77" s="5" t="s">
        <v>222</v>
      </c>
      <c r="M77" s="5" t="s">
        <v>61</v>
      </c>
      <c r="O77" s="13">
        <f>processes!O74/millipoints!O$10*millipoints!O$11/100</f>
        <v>1.6817388379999999E-8</v>
      </c>
      <c r="P77" s="13">
        <f>processes!S74/millipoints!P$10*millipoints!P$11/100</f>
        <v>1.5357064919776118E-10</v>
      </c>
      <c r="Q77" s="13">
        <f>processes!T74/millipoints!Q$10*millipoints!Q$11/100</f>
        <v>2.536593622302158E-9</v>
      </c>
      <c r="R77" s="13">
        <f>processes!U74/millipoints!R$10*millipoints!R$11/100</f>
        <v>2.8194605217391298E-10</v>
      </c>
      <c r="S77" s="13">
        <f>processes!V74/millipoints!S$10*millipoints!S$11/100</f>
        <v>9.7027899856410253E-10</v>
      </c>
      <c r="T77" s="13">
        <f>processes!W74/millipoints!T$10*millipoints!T$11/100</f>
        <v>1.5481889108474576E-9</v>
      </c>
      <c r="U77" s="13">
        <f>processes!X74/millipoints!U$10*millipoints!U$11/100</f>
        <v>2.3958089950738916E-9</v>
      </c>
      <c r="V77" s="13">
        <f>processes!Y74/millipoints!V$10*millipoints!V$11/100</f>
        <v>1.950458215408805E-9</v>
      </c>
      <c r="W77" s="13">
        <f>processes!Z74/millipoints!W$10*millipoints!W$11/100</f>
        <v>2.9260846080000002E-8</v>
      </c>
      <c r="X77" s="13">
        <f>processes!AA74/millipoints!X$10*millipoints!X$11/100</f>
        <v>1.5723642099999999E-9</v>
      </c>
      <c r="Y77" s="13">
        <f>processes!AB74/millipoints!Y$10*millipoints!Y$11/100</f>
        <v>4.3568534588235292E-9</v>
      </c>
      <c r="Z77" s="13">
        <f>processes!AC74/millipoints!Z$10*millipoints!Z$11/100</f>
        <v>2.9594961590047398E-9</v>
      </c>
      <c r="AA77" s="13">
        <f>processes!AD74/millipoints!AA$10*millipoints!AA$11/100</f>
        <v>5.0837701545667448E-9</v>
      </c>
      <c r="AB77" s="13">
        <f>processes!AE74/millipoints!AB$10*millipoints!AB$11/100</f>
        <v>6.175201473372781E-10</v>
      </c>
      <c r="AC77" s="13">
        <f>processes!AF74/millipoints!AC$10*millipoints!AC$11/100</f>
        <v>6.5419434400000007E-10</v>
      </c>
      <c r="AD77" s="13">
        <f>processes!AG74/millipoints!AD$10*millipoints!AD$11/100</f>
        <v>2.0181445072039073E-9</v>
      </c>
      <c r="AF77" s="12">
        <f t="shared" si="1"/>
        <v>7.3177422884504304E-5</v>
      </c>
      <c r="AG77" t="str">
        <f t="shared" si="4"/>
        <v xml:space="preserve">kg </v>
      </c>
    </row>
    <row r="78" spans="2:33">
      <c r="B78" s="5">
        <f t="shared" si="3"/>
        <v>66</v>
      </c>
      <c r="C78" s="5" t="s">
        <v>228</v>
      </c>
      <c r="D78" s="5" t="s">
        <v>61</v>
      </c>
      <c r="E78" s="5" t="s">
        <v>61</v>
      </c>
      <c r="F78" s="5" t="s">
        <v>61</v>
      </c>
      <c r="G78" s="5" t="s">
        <v>220</v>
      </c>
      <c r="H78" s="5" t="s">
        <v>174</v>
      </c>
      <c r="I78" s="5" t="s">
        <v>221</v>
      </c>
      <c r="J78" s="5" t="s">
        <v>144</v>
      </c>
      <c r="K78" s="5" t="s">
        <v>131</v>
      </c>
      <c r="L78" s="5" t="s">
        <v>222</v>
      </c>
      <c r="M78" s="5" t="s">
        <v>61</v>
      </c>
      <c r="O78" s="13">
        <f>processes!O75/millipoints!O$10*millipoints!O$11/100</f>
        <v>2.9433021799999997E-8</v>
      </c>
      <c r="P78" s="13">
        <f>processes!S75/millipoints!P$10*millipoints!P$11/100</f>
        <v>2.7228946139925373E-10</v>
      </c>
      <c r="Q78" s="13">
        <f>processes!T75/millipoints!Q$10*millipoints!Q$11/100</f>
        <v>4.8510792697841729E-9</v>
      </c>
      <c r="R78" s="13">
        <f>processes!U75/millipoints!R$10*millipoints!R$11/100</f>
        <v>4.6392073043478255E-10</v>
      </c>
      <c r="S78" s="13">
        <f>processes!V75/millipoints!S$10*millipoints!S$11/100</f>
        <v>2.0236688164102562E-9</v>
      </c>
      <c r="T78" s="13">
        <f>processes!W75/millipoints!T$10*millipoints!T$11/100</f>
        <v>3.196163113559322E-9</v>
      </c>
      <c r="U78" s="13">
        <f>processes!X75/millipoints!U$10*millipoints!U$11/100</f>
        <v>4.8945183216748771E-9</v>
      </c>
      <c r="V78" s="13">
        <f>processes!Y75/millipoints!V$10*millipoints!V$11/100</f>
        <v>3.1489576800314459E-9</v>
      </c>
      <c r="W78" s="13">
        <f>processes!Z75/millipoints!W$10*millipoints!W$11/100</f>
        <v>5.0060739840000006E-8</v>
      </c>
      <c r="X78" s="13">
        <f>processes!AA75/millipoints!X$10*millipoints!X$11/100</f>
        <v>2.6332578839999995E-9</v>
      </c>
      <c r="Y78" s="13">
        <f>processes!AB75/millipoints!Y$10*millipoints!Y$11/100</f>
        <v>9.6070011482352937E-9</v>
      </c>
      <c r="Z78" s="13">
        <f>processes!AC75/millipoints!Z$10*millipoints!Z$11/100</f>
        <v>5.0157344317535543E-9</v>
      </c>
      <c r="AA78" s="13">
        <f>processes!AD75/millipoints!AA$10*millipoints!AA$11/100</f>
        <v>8.4456222576112407E-9</v>
      </c>
      <c r="AB78" s="13">
        <f>processes!AE75/millipoints!AB$10*millipoints!AB$11/100</f>
        <v>8.7535608017751469E-10</v>
      </c>
      <c r="AC78" s="13">
        <f>processes!AF75/millipoints!AC$10*millipoints!AC$11/100</f>
        <v>1.06793128E-9</v>
      </c>
      <c r="AD78" s="13">
        <f>processes!AG75/millipoints!AD$10*millipoints!AD$11/100</f>
        <v>2.4151792144078142E-9</v>
      </c>
      <c r="AF78" s="12">
        <f t="shared" ref="AF78:AF141" si="5">SUM(O78:AD78)*1000</f>
        <v>1.2840444132947954E-4</v>
      </c>
      <c r="AG78" t="str">
        <f t="shared" si="4"/>
        <v xml:space="preserve">kg </v>
      </c>
    </row>
    <row r="79" spans="2:33">
      <c r="B79" s="5">
        <f t="shared" ref="B79:B142" si="6">B78+1</f>
        <v>67</v>
      </c>
      <c r="C79" s="5" t="s">
        <v>229</v>
      </c>
      <c r="D79" s="5" t="s">
        <v>61</v>
      </c>
      <c r="E79" s="5" t="s">
        <v>61</v>
      </c>
      <c r="F79" s="5" t="s">
        <v>61</v>
      </c>
      <c r="G79" s="5" t="s">
        <v>220</v>
      </c>
      <c r="H79" s="5" t="s">
        <v>174</v>
      </c>
      <c r="I79" s="5" t="s">
        <v>221</v>
      </c>
      <c r="J79" s="5" t="s">
        <v>144</v>
      </c>
      <c r="K79" s="5" t="s">
        <v>224</v>
      </c>
      <c r="L79" s="5" t="s">
        <v>222</v>
      </c>
      <c r="M79" s="5" t="s">
        <v>61</v>
      </c>
      <c r="O79" s="13">
        <f>processes!O76/millipoints!O$10*millipoints!O$11/100</f>
        <v>3.5754440800000001E-7</v>
      </c>
      <c r="P79" s="13">
        <f>processes!S76/millipoints!P$10*millipoints!P$11/100</f>
        <v>3.3865780595149253E-9</v>
      </c>
      <c r="Q79" s="13">
        <f>processes!T76/millipoints!Q$10*millipoints!Q$11/100</f>
        <v>1.5181002194244605E-7</v>
      </c>
      <c r="R79" s="13">
        <f>processes!U76/millipoints!R$10*millipoints!R$11/100</f>
        <v>1.5346713391304345E-9</v>
      </c>
      <c r="S79" s="13">
        <f>processes!V76/millipoints!S$10*millipoints!S$11/100</f>
        <v>8.9788008533333341E-8</v>
      </c>
      <c r="T79" s="13">
        <f>processes!W76/millipoints!T$10*millipoints!T$11/100</f>
        <v>1.36112289259887E-7</v>
      </c>
      <c r="U79" s="13">
        <f>processes!X76/millipoints!U$10*millipoints!U$11/100</f>
        <v>2.1085362931034482E-7</v>
      </c>
      <c r="V79" s="13">
        <f>processes!Y76/millipoints!V$10*millipoints!V$11/100</f>
        <v>7.8150673231132072E-9</v>
      </c>
      <c r="W79" s="13">
        <f>processes!Z76/millipoints!W$10*millipoints!W$11/100</f>
        <v>2.5886344960000002E-7</v>
      </c>
      <c r="X79" s="13">
        <f>processes!AA76/millipoints!X$10*millipoints!X$11/100</f>
        <v>4.2068710660000002E-9</v>
      </c>
      <c r="Y79" s="13">
        <f>processes!AB76/millipoints!Y$10*millipoints!Y$11/100</f>
        <v>5.3345094776470589E-7</v>
      </c>
      <c r="Z79" s="13">
        <f>processes!AC76/millipoints!Z$10*millipoints!Z$11/100</f>
        <v>1.1955244279620854E-8</v>
      </c>
      <c r="AA79" s="13">
        <f>processes!AD76/millipoints!AA$10*millipoints!AA$11/100</f>
        <v>5.8807477658079625E-8</v>
      </c>
      <c r="AB79" s="13">
        <f>processes!AE76/millipoints!AB$10*millipoints!AB$11/100</f>
        <v>8.3733994100591712E-9</v>
      </c>
      <c r="AC79" s="13">
        <f>processes!AF76/millipoints!AC$10*millipoints!AC$11/100</f>
        <v>9.9122408000000003E-9</v>
      </c>
      <c r="AD79" s="13">
        <f>processes!AG76/millipoints!AD$10*millipoints!AD$11/100</f>
        <v>4.3050840932844935E-9</v>
      </c>
      <c r="AF79" s="12">
        <f t="shared" si="5"/>
        <v>1.8487193884395199E-3</v>
      </c>
      <c r="AG79" t="str">
        <f t="shared" si="4"/>
        <v xml:space="preserve">kg </v>
      </c>
    </row>
    <row r="80" spans="2:33">
      <c r="B80" s="5">
        <f t="shared" si="6"/>
        <v>68</v>
      </c>
      <c r="C80" s="5" t="s">
        <v>230</v>
      </c>
      <c r="D80" s="5" t="s">
        <v>61</v>
      </c>
      <c r="E80" s="5" t="s">
        <v>61</v>
      </c>
      <c r="F80" s="5" t="s">
        <v>61</v>
      </c>
      <c r="G80" s="5" t="s">
        <v>220</v>
      </c>
      <c r="H80" s="5" t="s">
        <v>174</v>
      </c>
      <c r="I80" s="5" t="s">
        <v>221</v>
      </c>
      <c r="J80" s="5" t="s">
        <v>144</v>
      </c>
      <c r="K80" s="5" t="s">
        <v>224</v>
      </c>
      <c r="L80" s="5" t="s">
        <v>222</v>
      </c>
      <c r="M80" s="5" t="s">
        <v>61</v>
      </c>
      <c r="O80" s="13">
        <f>processes!O77/millipoints!O$10*millipoints!O$11/100</f>
        <v>3.8552727199999994E-8</v>
      </c>
      <c r="P80" s="13">
        <f>processes!S77/millipoints!P$10*millipoints!P$11/100</f>
        <v>3.588223056529851E-10</v>
      </c>
      <c r="Q80" s="13">
        <f>processes!T77/millipoints!Q$10*millipoints!Q$11/100</f>
        <v>8.8464473633093524E-9</v>
      </c>
      <c r="R80" s="13">
        <f>processes!U77/millipoints!R$10*millipoints!R$11/100</f>
        <v>4.9745046956521732E-10</v>
      </c>
      <c r="S80" s="13">
        <f>processes!V77/millipoints!S$10*millipoints!S$11/100</f>
        <v>4.4009140348717946E-9</v>
      </c>
      <c r="T80" s="13">
        <f>processes!W77/millipoints!T$10*millipoints!T$11/100</f>
        <v>6.7978296463276839E-9</v>
      </c>
      <c r="U80" s="13">
        <f>processes!X77/millipoints!U$10*millipoints!U$11/100</f>
        <v>1.0473982504926108E-8</v>
      </c>
      <c r="V80" s="13">
        <f>processes!Y77/millipoints!V$10*millipoints!V$11/100</f>
        <v>3.3059264536163518E-9</v>
      </c>
      <c r="W80" s="13">
        <f>processes!Z77/millipoints!W$10*millipoints!W$11/100</f>
        <v>5.6206152960000007E-8</v>
      </c>
      <c r="X80" s="13">
        <f>processes!AA77/millipoints!X$10*millipoints!X$11/100</f>
        <v>2.703771596E-9</v>
      </c>
      <c r="Y80" s="13">
        <f>processes!AB77/millipoints!Y$10*millipoints!Y$11/100</f>
        <v>2.3768434447058825E-8</v>
      </c>
      <c r="Z80" s="13">
        <f>processes!AC77/millipoints!Z$10*millipoints!Z$11/100</f>
        <v>5.2565094518957345E-9</v>
      </c>
      <c r="AA80" s="13">
        <f>processes!AD77/millipoints!AA$10*millipoints!AA$11/100</f>
        <v>9.8835606182669785E-9</v>
      </c>
      <c r="AB80" s="13">
        <f>processes!AE77/millipoints!AB$10*millipoints!AB$11/100</f>
        <v>1.0829455650887574E-9</v>
      </c>
      <c r="AC80" s="13">
        <f>processes!AF77/millipoints!AC$10*millipoints!AC$11/100</f>
        <v>1.3157269600000003E-9</v>
      </c>
      <c r="AD80" s="13">
        <f>processes!AG77/millipoints!AD$10*millipoints!AD$11/100</f>
        <v>2.4763901189255189E-9</v>
      </c>
      <c r="AF80" s="12">
        <f t="shared" si="5"/>
        <v>1.7592759169550532E-4</v>
      </c>
      <c r="AG80" t="str">
        <f t="shared" si="4"/>
        <v xml:space="preserve">kg </v>
      </c>
    </row>
    <row r="81" spans="2:33">
      <c r="B81" s="5">
        <f t="shared" si="6"/>
        <v>69</v>
      </c>
      <c r="C81" s="5" t="s">
        <v>231</v>
      </c>
      <c r="D81" s="5" t="s">
        <v>61</v>
      </c>
      <c r="E81" s="5" t="s">
        <v>61</v>
      </c>
      <c r="F81" s="5" t="s">
        <v>61</v>
      </c>
      <c r="G81" s="5" t="s">
        <v>220</v>
      </c>
      <c r="H81" s="5" t="s">
        <v>174</v>
      </c>
      <c r="I81" s="5" t="s">
        <v>221</v>
      </c>
      <c r="J81" s="5" t="s">
        <v>144</v>
      </c>
      <c r="K81" s="5" t="s">
        <v>131</v>
      </c>
      <c r="L81" s="5" t="s">
        <v>222</v>
      </c>
      <c r="M81" s="5" t="s">
        <v>61</v>
      </c>
      <c r="O81" s="13">
        <f>processes!O78/millipoints!O$10*millipoints!O$11/100</f>
        <v>3.2250397399999999E-8</v>
      </c>
      <c r="P81" s="13">
        <f>processes!S78/millipoints!P$10*millipoints!P$11/100</f>
        <v>2.9902228261194029E-10</v>
      </c>
      <c r="Q81" s="13">
        <f>processes!T78/millipoints!Q$10*millipoints!Q$11/100</f>
        <v>6.0853791726618707E-9</v>
      </c>
      <c r="R81" s="13">
        <f>processes!U78/millipoints!R$10*millipoints!R$11/100</f>
        <v>4.7427916521739117E-10</v>
      </c>
      <c r="S81" s="13">
        <f>processes!V78/millipoints!S$10*millipoints!S$11/100</f>
        <v>2.7580777558974356E-9</v>
      </c>
      <c r="T81" s="13">
        <f>processes!W78/millipoints!T$10*millipoints!T$11/100</f>
        <v>4.3088357112994349E-9</v>
      </c>
      <c r="U81" s="13">
        <f>processes!X78/millipoints!U$10*millipoints!U$11/100</f>
        <v>6.618197388669951E-9</v>
      </c>
      <c r="V81" s="13">
        <f>processes!Y78/millipoints!V$10*millipoints!V$11/100</f>
        <v>3.1974505227987422E-9</v>
      </c>
      <c r="W81" s="13">
        <f>processes!Z78/millipoints!W$10*millipoints!W$11/100</f>
        <v>5.1959260160000003E-8</v>
      </c>
      <c r="X81" s="13">
        <f>processes!AA78/millipoints!X$10*millipoints!X$11/100</f>
        <v>2.6550418559999998E-9</v>
      </c>
      <c r="Y81" s="13">
        <f>processes!AB78/millipoints!Y$10*millipoints!Y$11/100</f>
        <v>1.3981931218823529E-8</v>
      </c>
      <c r="Z81" s="13">
        <f>processes!AC78/millipoints!Z$10*millipoints!Z$11/100</f>
        <v>5.0901177355450237E-9</v>
      </c>
      <c r="AA81" s="13">
        <f>processes!AD78/millipoints!AA$10*millipoints!AA$11/100</f>
        <v>8.8898486557377047E-9</v>
      </c>
      <c r="AB81" s="13">
        <f>processes!AE78/millipoints!AB$10*millipoints!AB$11/100</f>
        <v>9.3948726710059182E-10</v>
      </c>
      <c r="AC81" s="13">
        <f>processes!AF78/millipoints!AC$10*millipoints!AC$11/100</f>
        <v>1.1444835199999999E-9</v>
      </c>
      <c r="AD81" s="13">
        <f>processes!AG78/millipoints!AD$10*millipoints!AD$11/100</f>
        <v>2.4340892114774118E-9</v>
      </c>
      <c r="AF81" s="12">
        <f t="shared" si="5"/>
        <v>1.4308589902384101E-4</v>
      </c>
      <c r="AG81" t="str">
        <f t="shared" si="4"/>
        <v xml:space="preserve">kg </v>
      </c>
    </row>
    <row r="82" spans="2:33">
      <c r="B82" s="5">
        <f t="shared" si="6"/>
        <v>70</v>
      </c>
      <c r="C82" s="5" t="s">
        <v>232</v>
      </c>
      <c r="D82" s="5" t="s">
        <v>61</v>
      </c>
      <c r="E82" s="5" t="s">
        <v>61</v>
      </c>
      <c r="F82" s="5" t="s">
        <v>61</v>
      </c>
      <c r="G82" s="5" t="s">
        <v>220</v>
      </c>
      <c r="H82" s="5" t="s">
        <v>174</v>
      </c>
      <c r="I82" s="5" t="s">
        <v>221</v>
      </c>
      <c r="J82" s="5" t="s">
        <v>144</v>
      </c>
      <c r="K82" s="5" t="s">
        <v>131</v>
      </c>
      <c r="L82" s="5" t="s">
        <v>222</v>
      </c>
      <c r="M82" s="5" t="s">
        <v>61</v>
      </c>
      <c r="O82" s="13">
        <f>processes!O79/millipoints!O$10*millipoints!O$11/100</f>
        <v>3.1542583799999996E-8</v>
      </c>
      <c r="P82" s="13">
        <f>processes!S79/millipoints!P$10*millipoints!P$11/100</f>
        <v>2.9230615876865672E-10</v>
      </c>
      <c r="Q82" s="13">
        <f>processes!T79/millipoints!Q$10*millipoints!Q$11/100</f>
        <v>5.775284053956835E-9</v>
      </c>
      <c r="R82" s="13">
        <f>processes!U79/millipoints!R$10*millipoints!R$11/100</f>
        <v>4.7167679999999998E-10</v>
      </c>
      <c r="S82" s="13">
        <f>processes!V79/millipoints!S$10*millipoints!S$11/100</f>
        <v>2.5735710892307695E-9</v>
      </c>
      <c r="T82" s="13">
        <f>processes!W79/millipoints!T$10*millipoints!T$11/100</f>
        <v>4.0292972723163847E-9</v>
      </c>
      <c r="U82" s="13">
        <f>processes!X79/millipoints!U$10*millipoints!U$11/100</f>
        <v>6.1851548192118233E-9</v>
      </c>
      <c r="V82" s="13">
        <f>processes!Y79/millipoints!V$10*millipoints!V$11/100</f>
        <v>3.1852676006289308E-9</v>
      </c>
      <c r="W82" s="13">
        <f>processes!Z79/millipoints!W$10*millipoints!W$11/100</f>
        <v>5.1482291199999998E-8</v>
      </c>
      <c r="X82" s="13">
        <f>processes!AA79/millipoints!X$10*millipoints!X$11/100</f>
        <v>2.6495690379999995E-9</v>
      </c>
      <c r="Y82" s="13">
        <f>processes!AB79/millipoints!Y$10*millipoints!Y$11/100</f>
        <v>1.288281088E-8</v>
      </c>
      <c r="Z82" s="13">
        <f>processes!AC79/millipoints!Z$10*millipoints!Z$11/100</f>
        <v>5.071430198104266E-9</v>
      </c>
      <c r="AA82" s="13">
        <f>processes!AD79/millipoints!AA$10*millipoints!AA$11/100</f>
        <v>8.7782449461358311E-9</v>
      </c>
      <c r="AB82" s="13">
        <f>processes!AE79/millipoints!AB$10*millipoints!AB$11/100</f>
        <v>9.2337549337278101E-10</v>
      </c>
      <c r="AC82" s="13">
        <f>processes!AF79/millipoints!AC$10*millipoints!AC$11/100</f>
        <v>1.1252511199999998E-9</v>
      </c>
      <c r="AD82" s="13">
        <f>processes!AG79/millipoints!AD$10*millipoints!AD$11/100</f>
        <v>2.4293383963369966E-9</v>
      </c>
      <c r="AF82" s="12">
        <f t="shared" si="5"/>
        <v>1.3939745286606329E-4</v>
      </c>
      <c r="AG82" t="str">
        <f t="shared" si="4"/>
        <v xml:space="preserve">kg </v>
      </c>
    </row>
    <row r="83" spans="2:33">
      <c r="B83" s="5">
        <f t="shared" si="6"/>
        <v>71</v>
      </c>
      <c r="C83" s="5" t="s">
        <v>233</v>
      </c>
      <c r="D83" s="5" t="s">
        <v>61</v>
      </c>
      <c r="E83" s="5" t="s">
        <v>61</v>
      </c>
      <c r="F83" s="5" t="s">
        <v>61</v>
      </c>
      <c r="G83" s="5" t="s">
        <v>220</v>
      </c>
      <c r="H83" s="5" t="s">
        <v>174</v>
      </c>
      <c r="I83" s="5" t="s">
        <v>221</v>
      </c>
      <c r="J83" s="5" t="s">
        <v>144</v>
      </c>
      <c r="K83" s="5" t="s">
        <v>131</v>
      </c>
      <c r="L83" s="5" t="s">
        <v>222</v>
      </c>
      <c r="M83" s="5" t="s">
        <v>61</v>
      </c>
      <c r="O83" s="13">
        <f>processes!O80/millipoints!O$10*millipoints!O$11/100</f>
        <v>3.1237252799999998E-8</v>
      </c>
      <c r="P83" s="13">
        <f>processes!S80/millipoints!P$10*millipoints!P$11/100</f>
        <v>2.894089976119403E-10</v>
      </c>
      <c r="Q83" s="13">
        <f>processes!T80/millipoints!Q$10*millipoints!Q$11/100</f>
        <v>5.6415176043165471E-9</v>
      </c>
      <c r="R83" s="13">
        <f>processes!U80/millipoints!R$10*millipoints!R$11/100</f>
        <v>4.7055420869565212E-10</v>
      </c>
      <c r="S83" s="13">
        <f>processes!V80/millipoints!S$10*millipoints!S$11/100</f>
        <v>2.4939798769230767E-9</v>
      </c>
      <c r="T83" s="13">
        <f>processes!W80/millipoints!T$10*millipoints!T$11/100</f>
        <v>3.9087120016949151E-9</v>
      </c>
      <c r="U83" s="13">
        <f>processes!X80/millipoints!U$10*millipoints!U$11/100</f>
        <v>5.9983521837438421E-9</v>
      </c>
      <c r="V83" s="13">
        <f>processes!Y80/millipoints!V$10*millipoints!V$11/100</f>
        <v>3.1800121595911947E-9</v>
      </c>
      <c r="W83" s="13">
        <f>processes!Z80/millipoints!W$10*millipoints!W$11/100</f>
        <v>5.1276541440000005E-8</v>
      </c>
      <c r="X83" s="13">
        <f>processes!AA80/millipoints!X$10*millipoints!X$11/100</f>
        <v>2.6472082159999997E-9</v>
      </c>
      <c r="Y83" s="13">
        <f>processes!AB80/millipoints!Y$10*millipoints!Y$11/100</f>
        <v>1.2408680508235292E-8</v>
      </c>
      <c r="Z83" s="13">
        <f>processes!AC80/millipoints!Z$10*millipoints!Z$11/100</f>
        <v>5.0633689656398105E-9</v>
      </c>
      <c r="AA83" s="13">
        <f>processes!AD80/millipoints!AA$10*millipoints!AA$11/100</f>
        <v>8.7301019578454322E-9</v>
      </c>
      <c r="AB83" s="13">
        <f>processes!AE80/millipoints!AB$10*millipoints!AB$11/100</f>
        <v>9.1642531597633133E-10</v>
      </c>
      <c r="AC83" s="13">
        <f>processes!AF80/millipoints!AC$10*millipoints!AC$11/100</f>
        <v>1.11695488E-9</v>
      </c>
      <c r="AD83" s="13">
        <f>processes!AG80/millipoints!AD$10*millipoints!AD$11/100</f>
        <v>2.4272890231990238E-9</v>
      </c>
      <c r="AF83" s="12">
        <f t="shared" si="5"/>
        <v>1.3780636013947304E-4</v>
      </c>
      <c r="AG83" t="str">
        <f t="shared" si="4"/>
        <v xml:space="preserve">kg </v>
      </c>
    </row>
    <row r="84" spans="2:33">
      <c r="B84" s="5">
        <f t="shared" si="6"/>
        <v>72</v>
      </c>
      <c r="C84" s="5" t="s">
        <v>234</v>
      </c>
      <c r="D84" s="5" t="s">
        <v>61</v>
      </c>
      <c r="E84" s="5" t="s">
        <v>61</v>
      </c>
      <c r="F84" s="5" t="s">
        <v>61</v>
      </c>
      <c r="G84" s="5" t="s">
        <v>220</v>
      </c>
      <c r="H84" s="5" t="s">
        <v>174</v>
      </c>
      <c r="I84" s="5" t="s">
        <v>221</v>
      </c>
      <c r="J84" s="5" t="s">
        <v>144</v>
      </c>
      <c r="K84" s="5" t="s">
        <v>131</v>
      </c>
      <c r="L84" s="5" t="s">
        <v>222</v>
      </c>
      <c r="M84" s="5" t="s">
        <v>61</v>
      </c>
      <c r="O84" s="13">
        <f>processes!O81/millipoints!O$10*millipoints!O$11/100</f>
        <v>3.3041587800000003E-8</v>
      </c>
      <c r="P84" s="13">
        <f>processes!S81/millipoints!P$10*millipoints!P$11/100</f>
        <v>3.0751487158582087E-10</v>
      </c>
      <c r="Q84" s="13">
        <f>processes!T81/millipoints!Q$10*millipoints!Q$11/100</f>
        <v>9.6444587302158267E-9</v>
      </c>
      <c r="R84" s="13">
        <f>processes!U81/millipoints!R$10*millipoints!R$11/100</f>
        <v>3.415963478260869E-10</v>
      </c>
      <c r="S84" s="13">
        <f>processes!V81/millipoints!S$10*millipoints!S$11/100</f>
        <v>5.1994607097435899E-9</v>
      </c>
      <c r="T84" s="13">
        <f>processes!W81/millipoints!T$10*millipoints!T$11/100</f>
        <v>7.9556487519774E-9</v>
      </c>
      <c r="U84" s="13">
        <f>processes!X81/millipoints!U$10*millipoints!U$11/100</f>
        <v>1.2321822778325123E-8</v>
      </c>
      <c r="V84" s="13">
        <f>processes!Y81/millipoints!V$10*millipoints!V$11/100</f>
        <v>2.2297098042452829E-9</v>
      </c>
      <c r="W84" s="13">
        <f>processes!Z81/millipoints!W$10*millipoints!W$11/100</f>
        <v>4.0193698559999996E-8</v>
      </c>
      <c r="X84" s="13">
        <f>processes!AA81/millipoints!X$10*millipoints!X$11/100</f>
        <v>1.6978099720000001E-9</v>
      </c>
      <c r="Y84" s="13">
        <f>processes!AB81/millipoints!Y$10*millipoints!Y$11/100</f>
        <v>2.9550415811764705E-8</v>
      </c>
      <c r="Z84" s="13">
        <f>processes!AC81/millipoints!Z$10*millipoints!Z$11/100</f>
        <v>3.387841423933649E-9</v>
      </c>
      <c r="AA84" s="13">
        <f>processes!AD81/millipoints!AA$10*millipoints!AA$11/100</f>
        <v>7.6419003653395784E-9</v>
      </c>
      <c r="AB84" s="13">
        <f>processes!AE81/millipoints!AB$10*millipoints!AB$11/100</f>
        <v>9.8682729852071006E-10</v>
      </c>
      <c r="AC84" s="13">
        <f>processes!AF81/millipoints!AC$10*millipoints!AC$11/100</f>
        <v>1.0950293599999999E-9</v>
      </c>
      <c r="AD84" s="13">
        <f>processes!AG81/millipoints!AD$10*millipoints!AD$11/100</f>
        <v>2.1270403953601957E-9</v>
      </c>
      <c r="AF84" s="12">
        <f t="shared" si="5"/>
        <v>1.5772236298083796E-4</v>
      </c>
      <c r="AG84" t="str">
        <f t="shared" si="4"/>
        <v xml:space="preserve">kg </v>
      </c>
    </row>
    <row r="85" spans="2:33">
      <c r="B85" s="5">
        <f t="shared" si="6"/>
        <v>73</v>
      </c>
      <c r="C85" s="5" t="s">
        <v>235</v>
      </c>
      <c r="D85" s="5" t="s">
        <v>61</v>
      </c>
      <c r="E85" s="5" t="s">
        <v>61</v>
      </c>
      <c r="F85" s="5" t="s">
        <v>61</v>
      </c>
      <c r="G85" s="5" t="s">
        <v>220</v>
      </c>
      <c r="H85" s="5" t="s">
        <v>174</v>
      </c>
      <c r="I85" s="5" t="s">
        <v>221</v>
      </c>
      <c r="J85" s="5" t="s">
        <v>144</v>
      </c>
      <c r="K85" s="5" t="s">
        <v>224</v>
      </c>
      <c r="L85" s="5" t="s">
        <v>222</v>
      </c>
      <c r="M85" s="5" t="s">
        <v>61</v>
      </c>
      <c r="O85" s="13">
        <f>processes!O82/millipoints!O$10*millipoints!O$11/100</f>
        <v>4.2464975799999999E-8</v>
      </c>
      <c r="P85" s="13">
        <f>processes!S82/millipoints!P$10*millipoints!P$11/100</f>
        <v>3.9594388261194024E-10</v>
      </c>
      <c r="Q85" s="13">
        <f>processes!T82/millipoints!Q$10*millipoints!Q$11/100</f>
        <v>1.056041361151079E-8</v>
      </c>
      <c r="R85" s="13">
        <f>processes!U82/millipoints!R$10*millipoints!R$11/100</f>
        <v>5.118343304347825E-10</v>
      </c>
      <c r="S85" s="13">
        <f>processes!V82/millipoints!S$10*millipoints!S$11/100</f>
        <v>5.420724352820513E-9</v>
      </c>
      <c r="T85" s="13">
        <f>processes!W82/millipoints!T$10*millipoints!T$11/100</f>
        <v>8.3429027440677967E-9</v>
      </c>
      <c r="U85" s="13">
        <f>processes!X82/millipoints!U$10*millipoints!U$11/100</f>
        <v>1.2867508049261082E-8</v>
      </c>
      <c r="V85" s="13">
        <f>processes!Y82/millipoints!V$10*millipoints!V$11/100</f>
        <v>3.3732642625786164E-9</v>
      </c>
      <c r="W85" s="13">
        <f>processes!Z82/millipoints!W$10*millipoints!W$11/100</f>
        <v>5.8842465280000006E-8</v>
      </c>
      <c r="X85" s="13">
        <f>processes!AA82/millipoints!X$10*millipoints!X$11/100</f>
        <v>2.7340211679999998E-9</v>
      </c>
      <c r="Y85" s="13">
        <f>processes!AB82/millipoints!Y$10*millipoints!Y$11/100</f>
        <v>2.9843523764705887E-8</v>
      </c>
      <c r="Z85" s="13">
        <f>processes!AC82/millipoints!Z$10*millipoints!Z$11/100</f>
        <v>5.3597992684834122E-9</v>
      </c>
      <c r="AA85" s="13">
        <f>processes!AD82/millipoints!AA$10*millipoints!AA$11/100</f>
        <v>1.0500419297423889E-8</v>
      </c>
      <c r="AB85" s="13">
        <f>processes!AE82/millipoints!AB$10*millipoints!AB$11/100</f>
        <v>1.1719990375739644E-9</v>
      </c>
      <c r="AC85" s="13">
        <f>processes!AF82/millipoints!AC$10*millipoints!AC$11/100</f>
        <v>1.4220284E-9</v>
      </c>
      <c r="AD85" s="13">
        <f>processes!AG82/millipoints!AD$10*millipoints!AD$11/100</f>
        <v>2.50264893015873E-9</v>
      </c>
      <c r="AF85" s="12">
        <f t="shared" si="5"/>
        <v>1.9631447217963142E-4</v>
      </c>
      <c r="AG85" t="str">
        <f t="shared" si="4"/>
        <v xml:space="preserve">kg </v>
      </c>
    </row>
    <row r="86" spans="2:33">
      <c r="B86" s="5">
        <f t="shared" si="6"/>
        <v>74</v>
      </c>
      <c r="C86" s="5" t="s">
        <v>236</v>
      </c>
      <c r="D86" s="5" t="s">
        <v>61</v>
      </c>
      <c r="E86" s="5" t="s">
        <v>61</v>
      </c>
      <c r="F86" s="5" t="s">
        <v>61</v>
      </c>
      <c r="G86" s="5" t="s">
        <v>220</v>
      </c>
      <c r="H86" s="5" t="s">
        <v>174</v>
      </c>
      <c r="I86" s="5" t="s">
        <v>221</v>
      </c>
      <c r="J86" s="5" t="s">
        <v>144</v>
      </c>
      <c r="K86" s="5" t="s">
        <v>131</v>
      </c>
      <c r="L86" s="5" t="s">
        <v>222</v>
      </c>
      <c r="M86" s="5" t="s">
        <v>61</v>
      </c>
      <c r="O86" s="13">
        <f>processes!O83/millipoints!O$10*millipoints!O$11/100</f>
        <v>2.1022634359999996E-8</v>
      </c>
      <c r="P86" s="13">
        <f>processes!S83/millipoints!P$10*millipoints!P$11/100</f>
        <v>1.9347235800373132E-10</v>
      </c>
      <c r="Q86" s="13">
        <f>processes!T83/millipoints!Q$10*millipoints!Q$11/100</f>
        <v>4.3789230647482012E-9</v>
      </c>
      <c r="R86" s="13">
        <f>processes!U83/millipoints!R$10*millipoints!R$11/100</f>
        <v>2.9740716521739128E-10</v>
      </c>
      <c r="S86" s="13">
        <f>processes!V83/millipoints!S$10*millipoints!S$11/100</f>
        <v>2.0664655589743588E-9</v>
      </c>
      <c r="T86" s="13">
        <f>processes!W83/millipoints!T$10*millipoints!T$11/100</f>
        <v>3.2089762378531073E-9</v>
      </c>
      <c r="U86" s="13">
        <f>processes!X83/millipoints!U$10*millipoints!U$11/100</f>
        <v>4.968591132512315E-9</v>
      </c>
      <c r="V86" s="13">
        <f>processes!Y83/millipoints!V$10*millipoints!V$11/100</f>
        <v>2.0228390919811318E-9</v>
      </c>
      <c r="W86" s="13">
        <f>processes!Z83/millipoints!W$10*millipoints!W$11/100</f>
        <v>3.2094595840000003E-8</v>
      </c>
      <c r="X86" s="13">
        <f>processes!AA83/millipoints!X$10*millipoints!X$11/100</f>
        <v>1.6048792179999999E-9</v>
      </c>
      <c r="Y86" s="13">
        <f>processes!AB83/millipoints!Y$10*millipoints!Y$11/100</f>
        <v>1.0886921637647058E-8</v>
      </c>
      <c r="Z86" s="13">
        <f>processes!AC83/millipoints!Z$10*millipoints!Z$11/100</f>
        <v>3.0705214393364929E-9</v>
      </c>
      <c r="AA86" s="13">
        <f>processes!AD83/millipoints!AA$10*millipoints!AA$11/100</f>
        <v>5.7468270913348947E-9</v>
      </c>
      <c r="AB86" s="13">
        <f>processes!AE83/millipoints!AB$10*millipoints!AB$11/100</f>
        <v>7.1324304053254437E-10</v>
      </c>
      <c r="AC86" s="13">
        <f>processes!AF83/millipoints!AC$10*millipoints!AC$11/100</f>
        <v>7.6845695999999995E-10</v>
      </c>
      <c r="AD86" s="13">
        <f>processes!AG83/millipoints!AD$10*millipoints!AD$11/100</f>
        <v>2.0463698014652017E-9</v>
      </c>
      <c r="AF86" s="12">
        <f t="shared" si="5"/>
        <v>9.5091123997606428E-5</v>
      </c>
      <c r="AG86" t="str">
        <f t="shared" si="4"/>
        <v xml:space="preserve">kg </v>
      </c>
    </row>
    <row r="87" spans="2:33">
      <c r="B87" s="5">
        <f t="shared" si="6"/>
        <v>75</v>
      </c>
      <c r="C87" s="5" t="s">
        <v>237</v>
      </c>
      <c r="D87" s="5" t="s">
        <v>61</v>
      </c>
      <c r="E87" s="5" t="s">
        <v>61</v>
      </c>
      <c r="F87" s="5" t="s">
        <v>61</v>
      </c>
      <c r="G87" s="5" t="s">
        <v>220</v>
      </c>
      <c r="H87" s="5" t="s">
        <v>174</v>
      </c>
      <c r="I87" s="5" t="s">
        <v>221</v>
      </c>
      <c r="J87" s="5" t="s">
        <v>144</v>
      </c>
      <c r="K87" s="5" t="s">
        <v>131</v>
      </c>
      <c r="L87" s="5" t="s">
        <v>222</v>
      </c>
      <c r="M87" s="5" t="s">
        <v>61</v>
      </c>
      <c r="O87" s="13">
        <f>processes!O84/millipoints!O$10*millipoints!O$11/100</f>
        <v>3.0695982199999997E-8</v>
      </c>
      <c r="P87" s="13">
        <f>processes!S84/millipoints!P$10*millipoints!P$11/100</f>
        <v>2.8427314027985073E-10</v>
      </c>
      <c r="Q87" s="13">
        <f>processes!T84/millipoints!Q$10*millipoints!Q$11/100</f>
        <v>5.4043861151079135E-9</v>
      </c>
      <c r="R87" s="13">
        <f>processes!U84/millipoints!R$10*millipoints!R$11/100</f>
        <v>4.6856417391304339E-10</v>
      </c>
      <c r="S87" s="13">
        <f>processes!V84/millipoints!S$10*millipoints!S$11/100</f>
        <v>2.3528865435897439E-9</v>
      </c>
      <c r="T87" s="13">
        <f>processes!W84/millipoints!T$10*millipoints!T$11/100</f>
        <v>3.6949474610169489E-9</v>
      </c>
      <c r="U87" s="13">
        <f>processes!X84/millipoints!U$10*millipoints!U$11/100</f>
        <v>5.667202025123153E-9</v>
      </c>
      <c r="V87" s="13">
        <f>processes!Y84/millipoints!V$10*millipoints!V$11/100</f>
        <v>3.1706957444968548E-9</v>
      </c>
      <c r="W87" s="13">
        <f>processes!Z84/millipoints!W$10*millipoints!W$11/100</f>
        <v>5.0911800320000003E-8</v>
      </c>
      <c r="X87" s="13">
        <f>processes!AA84/millipoints!X$10*millipoints!X$11/100</f>
        <v>2.6430231460000002E-9</v>
      </c>
      <c r="Y87" s="13">
        <f>processes!AB84/millipoints!Y$10*millipoints!Y$11/100</f>
        <v>1.1568176790588236E-8</v>
      </c>
      <c r="Z87" s="13">
        <f>processes!AC84/millipoints!Z$10*millipoints!Z$11/100</f>
        <v>5.0490785936018958E-9</v>
      </c>
      <c r="AA87" s="13">
        <f>processes!AD84/millipoints!AA$10*millipoints!AA$11/100</f>
        <v>8.6447581826697899E-9</v>
      </c>
      <c r="AB87" s="13">
        <f>processes!AE84/millipoints!AB$10*millipoints!AB$11/100</f>
        <v>9.0410453893491115E-10</v>
      </c>
      <c r="AC87" s="13">
        <f>processes!AF84/millipoints!AC$10*millipoints!AC$11/100</f>
        <v>1.1022477599999999E-9</v>
      </c>
      <c r="AD87" s="13">
        <f>processes!AG84/millipoints!AD$10*millipoints!AD$11/100</f>
        <v>2.4236561096459098E-9</v>
      </c>
      <c r="AF87" s="12">
        <f t="shared" si="5"/>
        <v>1.3498578284496825E-4</v>
      </c>
      <c r="AG87" t="str">
        <f t="shared" si="4"/>
        <v xml:space="preserve">kg </v>
      </c>
    </row>
    <row r="88" spans="2:33">
      <c r="B88" s="5">
        <f t="shared" si="6"/>
        <v>76</v>
      </c>
      <c r="C88" s="5" t="s">
        <v>238</v>
      </c>
      <c r="D88" s="5" t="s">
        <v>61</v>
      </c>
      <c r="E88" s="5" t="s">
        <v>61</v>
      </c>
      <c r="F88" s="5" t="s">
        <v>61</v>
      </c>
      <c r="G88" s="5" t="s">
        <v>220</v>
      </c>
      <c r="H88" s="5" t="s">
        <v>174</v>
      </c>
      <c r="I88" s="5" t="s">
        <v>221</v>
      </c>
      <c r="J88" s="5" t="s">
        <v>144</v>
      </c>
      <c r="K88" s="5" t="s">
        <v>131</v>
      </c>
      <c r="L88" s="5" t="s">
        <v>222</v>
      </c>
      <c r="M88" s="5" t="s">
        <v>61</v>
      </c>
      <c r="O88" s="13">
        <f>processes!O85/millipoints!O$10*millipoints!O$11/100</f>
        <v>3.9939195400000004E-8</v>
      </c>
      <c r="P88" s="13">
        <f>processes!S85/millipoints!P$10*millipoints!P$11/100</f>
        <v>3.7197787867537309E-10</v>
      </c>
      <c r="Q88" s="13">
        <f>processes!T85/millipoints!Q$10*millipoints!Q$11/100</f>
        <v>9.4538627014388483E-9</v>
      </c>
      <c r="R88" s="13">
        <f>processes!U85/millipoints!R$10*millipoints!R$11/100</f>
        <v>5.0254798260869551E-10</v>
      </c>
      <c r="S88" s="13">
        <f>processes!V85/millipoints!S$10*millipoints!S$11/100</f>
        <v>4.7623263917948718E-9</v>
      </c>
      <c r="T88" s="13">
        <f>processes!W85/millipoints!T$10*millipoints!T$11/100</f>
        <v>7.3453906423728821E-9</v>
      </c>
      <c r="U88" s="13">
        <f>processes!X85/millipoints!U$10*millipoints!U$11/100</f>
        <v>1.1322227883251231E-8</v>
      </c>
      <c r="V88" s="13">
        <f>processes!Y85/millipoints!V$10*millipoints!V$11/100</f>
        <v>3.3297903891509432E-9</v>
      </c>
      <c r="W88" s="13">
        <f>processes!Z85/millipoints!W$10*millipoints!W$11/100</f>
        <v>5.7140440320000004E-8</v>
      </c>
      <c r="X88" s="13">
        <f>processes!AA85/millipoints!X$10*millipoints!X$11/100</f>
        <v>2.7144917539999997E-9</v>
      </c>
      <c r="Y88" s="13">
        <f>processes!AB85/millipoints!Y$10*millipoints!Y$11/100</f>
        <v>2.592139595294118E-8</v>
      </c>
      <c r="Z88" s="13">
        <f>processes!AC85/millipoints!Z$10*millipoints!Z$11/100</f>
        <v>5.2931145063981046E-9</v>
      </c>
      <c r="AA88" s="13">
        <f>processes!AD85/millipoints!AA$10*millipoints!AA$11/100</f>
        <v>1.0102170379391098E-8</v>
      </c>
      <c r="AB88" s="13">
        <f>processes!AE85/millipoints!AB$10*millipoints!AB$11/100</f>
        <v>1.1145053717751478E-9</v>
      </c>
      <c r="AC88" s="13">
        <f>processes!AF85/millipoints!AC$10*millipoints!AC$11/100</f>
        <v>1.35339928E-9</v>
      </c>
      <c r="AD88" s="13">
        <f>processes!AG85/millipoints!AD$10*millipoints!AD$11/100</f>
        <v>2.4856960122100128E-9</v>
      </c>
      <c r="AF88" s="12">
        <f t="shared" si="5"/>
        <v>1.8315253284600835E-4</v>
      </c>
      <c r="AG88" t="str">
        <f t="shared" si="4"/>
        <v xml:space="preserve">kg </v>
      </c>
    </row>
    <row r="89" spans="2:33">
      <c r="B89" s="5">
        <f t="shared" si="6"/>
        <v>77</v>
      </c>
      <c r="C89" s="5" t="s">
        <v>239</v>
      </c>
      <c r="D89" s="5" t="s">
        <v>61</v>
      </c>
      <c r="E89" s="5" t="s">
        <v>61</v>
      </c>
      <c r="F89" s="5" t="s">
        <v>61</v>
      </c>
      <c r="G89" s="5" t="s">
        <v>220</v>
      </c>
      <c r="H89" s="5" t="s">
        <v>174</v>
      </c>
      <c r="I89" s="5" t="s">
        <v>221</v>
      </c>
      <c r="J89" s="5" t="s">
        <v>144</v>
      </c>
      <c r="K89" s="5" t="s">
        <v>224</v>
      </c>
      <c r="L89" s="5" t="s">
        <v>222</v>
      </c>
      <c r="M89" s="5" t="s">
        <v>61</v>
      </c>
      <c r="O89" s="13">
        <f>processes!O86/millipoints!O$10*millipoints!O$11/100</f>
        <v>2.6498271800000001E-8</v>
      </c>
      <c r="P89" s="13">
        <f>processes!S86/millipoints!P$10*millipoints!P$11/100</f>
        <v>2.4444291341417906E-10</v>
      </c>
      <c r="Q89" s="13">
        <f>processes!T86/millipoints!Q$10*millipoints!Q$11/100</f>
        <v>3.565357169064748E-9</v>
      </c>
      <c r="R89" s="13">
        <f>processes!U86/millipoints!R$10*millipoints!R$11/100</f>
        <v>4.5313076521739125E-10</v>
      </c>
      <c r="S89" s="13">
        <f>processes!V86/millipoints!S$10*millipoints!S$11/100</f>
        <v>1.2586638748717949E-9</v>
      </c>
      <c r="T89" s="13">
        <f>processes!W86/millipoints!T$10*millipoints!T$11/100</f>
        <v>2.0371353444067793E-9</v>
      </c>
      <c r="U89" s="13">
        <f>processes!X86/millipoints!U$10*millipoints!U$11/100</f>
        <v>3.0990290556650245E-9</v>
      </c>
      <c r="V89" s="13">
        <f>processes!Y86/millipoints!V$10*millipoints!V$11/100</f>
        <v>3.0984446187106912E-9</v>
      </c>
      <c r="W89" s="13">
        <f>processes!Z86/millipoints!W$10*millipoints!W$11/100</f>
        <v>4.8083127040000005E-8</v>
      </c>
      <c r="X89" s="13">
        <f>processes!AA86/millipoints!X$10*millipoints!X$11/100</f>
        <v>2.610566302E-9</v>
      </c>
      <c r="Y89" s="13">
        <f>processes!AB86/millipoints!Y$10*millipoints!Y$11/100</f>
        <v>5.0498072094117647E-9</v>
      </c>
      <c r="Z89" s="13">
        <f>processes!AC86/millipoints!Z$10*millipoints!Z$11/100</f>
        <v>4.9382521699052133E-9</v>
      </c>
      <c r="AA89" s="13">
        <f>processes!AD86/millipoints!AA$10*millipoints!AA$11/100</f>
        <v>7.9828892177985946E-9</v>
      </c>
      <c r="AB89" s="13">
        <f>processes!AE86/millipoints!AB$10*millipoints!AB$11/100</f>
        <v>8.0855312964497031E-10</v>
      </c>
      <c r="AC89" s="13">
        <f>processes!AF86/millipoints!AC$10*millipoints!AC$11/100</f>
        <v>9.8818983999999999E-10</v>
      </c>
      <c r="AD89" s="13">
        <f>processes!AG86/millipoints!AD$10*millipoints!AD$11/100</f>
        <v>2.3954813250305251E-9</v>
      </c>
      <c r="AF89" s="12">
        <f t="shared" si="5"/>
        <v>1.131113417751417E-4</v>
      </c>
      <c r="AG89" t="str">
        <f t="shared" si="4"/>
        <v xml:space="preserve">kg </v>
      </c>
    </row>
    <row r="90" spans="2:33">
      <c r="B90" s="5">
        <f t="shared" si="6"/>
        <v>78</v>
      </c>
      <c r="C90" s="5" t="s">
        <v>240</v>
      </c>
      <c r="D90" s="5" t="s">
        <v>61</v>
      </c>
      <c r="E90" s="5" t="s">
        <v>61</v>
      </c>
      <c r="F90" s="5" t="s">
        <v>61</v>
      </c>
      <c r="G90" s="5" t="s">
        <v>220</v>
      </c>
      <c r="H90" s="5" t="s">
        <v>174</v>
      </c>
      <c r="I90" s="5" t="s">
        <v>221</v>
      </c>
      <c r="J90" s="5" t="s">
        <v>144</v>
      </c>
      <c r="K90" s="5" t="s">
        <v>131</v>
      </c>
      <c r="L90" s="5" t="s">
        <v>222</v>
      </c>
      <c r="M90" s="5" t="s">
        <v>61</v>
      </c>
      <c r="O90" s="13">
        <f>processes!O87/millipoints!O$10*millipoints!O$11/100</f>
        <v>3.2250397399999999E-8</v>
      </c>
      <c r="P90" s="13">
        <f>processes!S87/millipoints!P$10*millipoints!P$11/100</f>
        <v>2.9902228261194029E-10</v>
      </c>
      <c r="Q90" s="13">
        <f>processes!T87/millipoints!Q$10*millipoints!Q$11/100</f>
        <v>6.0853791726618707E-9</v>
      </c>
      <c r="R90" s="13">
        <f>processes!U87/millipoints!R$10*millipoints!R$11/100</f>
        <v>4.7427916521739117E-10</v>
      </c>
      <c r="S90" s="13">
        <f>processes!V87/millipoints!S$10*millipoints!S$11/100</f>
        <v>2.7580777558974356E-9</v>
      </c>
      <c r="T90" s="13">
        <f>processes!W87/millipoints!T$10*millipoints!T$11/100</f>
        <v>4.3088357112994349E-9</v>
      </c>
      <c r="U90" s="13">
        <f>processes!X87/millipoints!U$10*millipoints!U$11/100</f>
        <v>6.618197388669951E-9</v>
      </c>
      <c r="V90" s="13">
        <f>processes!Y87/millipoints!V$10*millipoints!V$11/100</f>
        <v>3.1974504040880503E-9</v>
      </c>
      <c r="W90" s="13">
        <f>processes!Z87/millipoints!W$10*millipoints!W$11/100</f>
        <v>5.1959260160000003E-8</v>
      </c>
      <c r="X90" s="13">
        <f>processes!AA87/millipoints!X$10*millipoints!X$11/100</f>
        <v>2.6550418559999998E-9</v>
      </c>
      <c r="Y90" s="13">
        <f>processes!AB87/millipoints!Y$10*millipoints!Y$11/100</f>
        <v>1.3981931218823529E-8</v>
      </c>
      <c r="Z90" s="13">
        <f>processes!AC87/millipoints!Z$10*millipoints!Z$11/100</f>
        <v>5.0901176168246442E-9</v>
      </c>
      <c r="AA90" s="13">
        <f>processes!AD87/millipoints!AA$10*millipoints!AA$11/100</f>
        <v>8.8898486557377047E-9</v>
      </c>
      <c r="AB90" s="13">
        <f>processes!AE87/millipoints!AB$10*millipoints!AB$11/100</f>
        <v>9.3948726710059182E-10</v>
      </c>
      <c r="AC90" s="13">
        <f>processes!AF87/millipoints!AC$10*millipoints!AC$11/100</f>
        <v>1.14448344E-9</v>
      </c>
      <c r="AD90" s="13">
        <f>processes!AG87/millipoints!AD$10*millipoints!AD$11/100</f>
        <v>2.4340892114774118E-9</v>
      </c>
      <c r="AF90" s="12">
        <f t="shared" si="5"/>
        <v>1.4308589870640995E-4</v>
      </c>
      <c r="AG90" t="str">
        <f t="shared" si="4"/>
        <v xml:space="preserve">kg </v>
      </c>
    </row>
    <row r="91" spans="2:33">
      <c r="B91" s="5">
        <f t="shared" si="6"/>
        <v>79</v>
      </c>
      <c r="C91" s="5" t="s">
        <v>241</v>
      </c>
      <c r="D91" s="5" t="s">
        <v>61</v>
      </c>
      <c r="E91" s="5" t="s">
        <v>61</v>
      </c>
      <c r="F91" s="5" t="s">
        <v>61</v>
      </c>
      <c r="G91" s="5" t="s">
        <v>220</v>
      </c>
      <c r="H91" s="5" t="s">
        <v>174</v>
      </c>
      <c r="I91" s="5" t="s">
        <v>221</v>
      </c>
      <c r="J91" s="5" t="s">
        <v>144</v>
      </c>
      <c r="K91" s="5" t="s">
        <v>131</v>
      </c>
      <c r="L91" s="5" t="s">
        <v>222</v>
      </c>
      <c r="M91" s="5" t="s">
        <v>61</v>
      </c>
      <c r="O91" s="13">
        <f>processes!O88/millipoints!O$10*millipoints!O$11/100</f>
        <v>3.2296760599999998E-7</v>
      </c>
      <c r="P91" s="13">
        <f>processes!S88/millipoints!P$10*millipoints!P$11/100</f>
        <v>3.0584940830223879E-9</v>
      </c>
      <c r="Q91" s="13">
        <f>processes!T88/millipoints!Q$10*millipoints!Q$11/100</f>
        <v>1.3666182733812953E-7</v>
      </c>
      <c r="R91" s="13">
        <f>processes!U88/millipoints!R$10*millipoints!R$11/100</f>
        <v>1.407545408695652E-9</v>
      </c>
      <c r="S91" s="13">
        <f>processes!V88/millipoints!S$10*millipoints!S$11/100</f>
        <v>8.0774829784615376E-8</v>
      </c>
      <c r="T91" s="13">
        <f>processes!W88/millipoints!T$10*millipoints!T$11/100</f>
        <v>1.224567916497175E-7</v>
      </c>
      <c r="U91" s="13">
        <f>processes!X88/millipoints!U$10*millipoints!U$11/100</f>
        <v>1.8969943320197045E-7</v>
      </c>
      <c r="V91" s="13">
        <f>processes!Y88/millipoints!V$10*millipoints!V$11/100</f>
        <v>7.2199296698113192E-9</v>
      </c>
      <c r="W91" s="13">
        <f>processes!Z88/millipoints!W$10*millipoints!W$11/100</f>
        <v>2.3556349440000003E-7</v>
      </c>
      <c r="X91" s="13">
        <f>processes!AA88/millipoints!X$10*millipoints!X$11/100</f>
        <v>3.9395226079999996E-9</v>
      </c>
      <c r="Y91" s="13">
        <f>processes!AB88/millipoints!Y$10*millipoints!Y$11/100</f>
        <v>4.7975874258823536E-7</v>
      </c>
      <c r="Z91" s="13">
        <f>processes!AC88/millipoints!Z$10*millipoints!Z$11/100</f>
        <v>1.1042360426303317E-8</v>
      </c>
      <c r="AA91" s="13">
        <f>processes!AD88/millipoints!AA$10*millipoints!AA$11/100</f>
        <v>5.3355621920374704E-8</v>
      </c>
      <c r="AB91" s="13">
        <f>processes!AE88/millipoints!AB$10*millipoints!AB$11/100</f>
        <v>7.5863366822485211E-9</v>
      </c>
      <c r="AC91" s="13">
        <f>processes!AF88/millipoints!AC$10*millipoints!AC$11/100</f>
        <v>8.9727391999999999E-9</v>
      </c>
      <c r="AD91" s="13">
        <f>processes!AG88/millipoints!AD$10*millipoints!AD$11/100</f>
        <v>4.0730066185592197E-9</v>
      </c>
      <c r="AF91" s="12">
        <f t="shared" si="5"/>
        <v>1.6685382815796834E-3</v>
      </c>
      <c r="AG91" t="str">
        <f t="shared" si="4"/>
        <v xml:space="preserve">kg </v>
      </c>
    </row>
    <row r="92" spans="2:33">
      <c r="B92" s="5">
        <f t="shared" si="6"/>
        <v>80</v>
      </c>
      <c r="C92" s="5" t="s">
        <v>242</v>
      </c>
      <c r="D92" s="5" t="s">
        <v>61</v>
      </c>
      <c r="E92" s="5" t="s">
        <v>61</v>
      </c>
      <c r="F92" s="5" t="s">
        <v>61</v>
      </c>
      <c r="G92" s="5" t="s">
        <v>220</v>
      </c>
      <c r="H92" s="5" t="s">
        <v>174</v>
      </c>
      <c r="I92" s="5" t="s">
        <v>221</v>
      </c>
      <c r="J92" s="5" t="s">
        <v>144</v>
      </c>
      <c r="K92" s="5" t="s">
        <v>131</v>
      </c>
      <c r="L92" s="5" t="s">
        <v>222</v>
      </c>
      <c r="M92" s="5" t="s">
        <v>61</v>
      </c>
      <c r="O92" s="13">
        <f>processes!O89/millipoints!O$10*millipoints!O$11/100</f>
        <v>3.3041587800000003E-8</v>
      </c>
      <c r="P92" s="13">
        <f>processes!S89/millipoints!P$10*millipoints!P$11/100</f>
        <v>3.0751487158582087E-10</v>
      </c>
      <c r="Q92" s="13">
        <f>processes!T89/millipoints!Q$10*millipoints!Q$11/100</f>
        <v>9.6444587302158267E-9</v>
      </c>
      <c r="R92" s="13">
        <f>processes!U89/millipoints!R$10*millipoints!R$11/100</f>
        <v>3.415963478260869E-10</v>
      </c>
      <c r="S92" s="13">
        <f>processes!V89/millipoints!S$10*millipoints!S$11/100</f>
        <v>5.1994607097435899E-9</v>
      </c>
      <c r="T92" s="13">
        <f>processes!W89/millipoints!T$10*millipoints!T$11/100</f>
        <v>7.9556487519774E-9</v>
      </c>
      <c r="U92" s="13">
        <f>processes!X89/millipoints!U$10*millipoints!U$11/100</f>
        <v>1.2321822778325123E-8</v>
      </c>
      <c r="V92" s="13">
        <f>processes!Y89/millipoints!V$10*millipoints!V$11/100</f>
        <v>2.2297098042452829E-9</v>
      </c>
      <c r="W92" s="13">
        <f>processes!Z89/millipoints!W$10*millipoints!W$11/100</f>
        <v>4.0193698559999996E-8</v>
      </c>
      <c r="X92" s="13">
        <f>processes!AA89/millipoints!X$10*millipoints!X$11/100</f>
        <v>1.6978099720000001E-9</v>
      </c>
      <c r="Y92" s="13">
        <f>processes!AB89/millipoints!Y$10*millipoints!Y$11/100</f>
        <v>2.9550415811764705E-8</v>
      </c>
      <c r="Z92" s="13">
        <f>processes!AC89/millipoints!Z$10*millipoints!Z$11/100</f>
        <v>3.387841423933649E-9</v>
      </c>
      <c r="AA92" s="13">
        <f>processes!AD89/millipoints!AA$10*millipoints!AA$11/100</f>
        <v>7.6419003653395784E-9</v>
      </c>
      <c r="AB92" s="13">
        <f>processes!AE89/millipoints!AB$10*millipoints!AB$11/100</f>
        <v>9.8682729852071006E-10</v>
      </c>
      <c r="AC92" s="13">
        <f>processes!AF89/millipoints!AC$10*millipoints!AC$11/100</f>
        <v>1.0950293599999999E-9</v>
      </c>
      <c r="AD92" s="13">
        <f>processes!AG89/millipoints!AD$10*millipoints!AD$11/100</f>
        <v>2.1270403953601957E-9</v>
      </c>
      <c r="AF92" s="12">
        <f t="shared" si="5"/>
        <v>1.5772236298083796E-4</v>
      </c>
      <c r="AG92" t="str">
        <f t="shared" si="4"/>
        <v xml:space="preserve">kg </v>
      </c>
    </row>
    <row r="93" spans="2:33">
      <c r="B93" s="5">
        <f t="shared" si="6"/>
        <v>81</v>
      </c>
      <c r="C93" s="5" t="s">
        <v>243</v>
      </c>
      <c r="D93" s="5" t="s">
        <v>61</v>
      </c>
      <c r="E93" s="5" t="s">
        <v>61</v>
      </c>
      <c r="F93" s="5" t="s">
        <v>61</v>
      </c>
      <c r="G93" s="5" t="s">
        <v>220</v>
      </c>
      <c r="H93" s="5" t="s">
        <v>174</v>
      </c>
      <c r="I93" s="5" t="s">
        <v>221</v>
      </c>
      <c r="J93" s="5" t="s">
        <v>144</v>
      </c>
      <c r="K93" s="5" t="s">
        <v>131</v>
      </c>
      <c r="L93" s="5" t="s">
        <v>222</v>
      </c>
      <c r="M93" s="5" t="s">
        <v>61</v>
      </c>
      <c r="O93" s="13">
        <f>processes!O90/millipoints!O$10*millipoints!O$11/100</f>
        <v>3.3041587800000003E-8</v>
      </c>
      <c r="P93" s="13">
        <f>processes!S90/millipoints!P$10*millipoints!P$11/100</f>
        <v>3.0751485981343277E-10</v>
      </c>
      <c r="Q93" s="13">
        <f>processes!T90/millipoints!Q$10*millipoints!Q$11/100</f>
        <v>9.644458618705036E-9</v>
      </c>
      <c r="R93" s="13">
        <f>processes!U90/millipoints!R$10*millipoints!R$11/100</f>
        <v>3.4159633043478255E-10</v>
      </c>
      <c r="S93" s="13">
        <f>processes!V90/millipoints!S$10*millipoints!S$11/100</f>
        <v>5.1994607097435899E-9</v>
      </c>
      <c r="T93" s="13">
        <f>processes!W90/millipoints!T$10*millipoints!T$11/100</f>
        <v>7.9556487519774E-9</v>
      </c>
      <c r="U93" s="13">
        <f>processes!X90/millipoints!U$10*millipoints!U$11/100</f>
        <v>1.2321822778325123E-8</v>
      </c>
      <c r="V93" s="13">
        <f>processes!Y90/millipoints!V$10*millipoints!V$11/100</f>
        <v>2.2297098042452829E-9</v>
      </c>
      <c r="W93" s="13">
        <f>processes!Z90/millipoints!W$10*millipoints!W$11/100</f>
        <v>4.0193697280000004E-8</v>
      </c>
      <c r="X93" s="13">
        <f>processes!AA90/millipoints!X$10*millipoints!X$11/100</f>
        <v>1.6978099720000001E-9</v>
      </c>
      <c r="Y93" s="13">
        <f>processes!AB90/millipoints!Y$10*millipoints!Y$11/100</f>
        <v>2.9550415811764705E-8</v>
      </c>
      <c r="Z93" s="13">
        <f>processes!AC90/millipoints!Z$10*millipoints!Z$11/100</f>
        <v>3.387841423933649E-9</v>
      </c>
      <c r="AA93" s="13">
        <f>processes!AD90/millipoints!AA$10*millipoints!AA$11/100</f>
        <v>7.6419003653395784E-9</v>
      </c>
      <c r="AB93" s="13">
        <f>processes!AE90/millipoints!AB$10*millipoints!AB$11/100</f>
        <v>9.8682728591715966E-10</v>
      </c>
      <c r="AC93" s="13">
        <f>processes!AF90/millipoints!AC$10*millipoints!AC$11/100</f>
        <v>1.09502928E-9</v>
      </c>
      <c r="AD93" s="13">
        <f>processes!AG90/millipoints!AD$10*millipoints!AD$11/100</f>
        <v>2.1270403953601957E-9</v>
      </c>
      <c r="AF93" s="12">
        <f t="shared" si="5"/>
        <v>1.5772236146755991E-4</v>
      </c>
      <c r="AG93" t="str">
        <f t="shared" si="4"/>
        <v xml:space="preserve">kg </v>
      </c>
    </row>
    <row r="94" spans="2:33">
      <c r="B94" s="5">
        <f t="shared" si="6"/>
        <v>82</v>
      </c>
      <c r="C94" s="5" t="s">
        <v>244</v>
      </c>
      <c r="D94" s="5" t="s">
        <v>61</v>
      </c>
      <c r="E94" s="5" t="s">
        <v>61</v>
      </c>
      <c r="F94" s="5" t="s">
        <v>61</v>
      </c>
      <c r="G94" s="5" t="s">
        <v>220</v>
      </c>
      <c r="H94" s="5" t="s">
        <v>174</v>
      </c>
      <c r="I94" s="5" t="s">
        <v>221</v>
      </c>
      <c r="J94" s="5" t="s">
        <v>144</v>
      </c>
      <c r="K94" s="5" t="s">
        <v>131</v>
      </c>
      <c r="L94" s="5" t="s">
        <v>222</v>
      </c>
      <c r="M94" s="5" t="s">
        <v>61</v>
      </c>
      <c r="O94" s="13">
        <f>processes!O91/millipoints!O$10*millipoints!O$11/100</f>
        <v>3.9939195400000004E-8</v>
      </c>
      <c r="P94" s="13">
        <f>processes!S91/millipoints!P$10*millipoints!P$11/100</f>
        <v>3.7197789044776114E-10</v>
      </c>
      <c r="Q94" s="13">
        <f>processes!T91/millipoints!Q$10*millipoints!Q$11/100</f>
        <v>9.4538627014388483E-9</v>
      </c>
      <c r="R94" s="13">
        <f>processes!U91/millipoints!R$10*millipoints!R$11/100</f>
        <v>5.0254799999999997E-10</v>
      </c>
      <c r="S94" s="13">
        <f>processes!V91/millipoints!S$10*millipoints!S$11/100</f>
        <v>4.7623263917948718E-9</v>
      </c>
      <c r="T94" s="13">
        <f>processes!W91/millipoints!T$10*millipoints!T$11/100</f>
        <v>7.3453906423728821E-9</v>
      </c>
      <c r="U94" s="13">
        <f>processes!X91/millipoints!U$10*millipoints!U$11/100</f>
        <v>1.1322227883251231E-8</v>
      </c>
      <c r="V94" s="13">
        <f>processes!Y91/millipoints!V$10*millipoints!V$11/100</f>
        <v>3.3297903891509432E-9</v>
      </c>
      <c r="W94" s="13">
        <f>processes!Z91/millipoints!W$10*millipoints!W$11/100</f>
        <v>5.7140440320000004E-8</v>
      </c>
      <c r="X94" s="13">
        <f>processes!AA91/millipoints!X$10*millipoints!X$11/100</f>
        <v>2.7144918280000004E-9</v>
      </c>
      <c r="Y94" s="13">
        <f>processes!AB91/millipoints!Y$10*millipoints!Y$11/100</f>
        <v>2.592139595294118E-8</v>
      </c>
      <c r="Z94" s="13">
        <f>processes!AC91/millipoints!Z$10*millipoints!Z$11/100</f>
        <v>5.2931145063981046E-9</v>
      </c>
      <c r="AA94" s="13">
        <f>processes!AD91/millipoints!AA$10*millipoints!AA$11/100</f>
        <v>1.0102170379391098E-8</v>
      </c>
      <c r="AB94" s="13">
        <f>processes!AE91/millipoints!AB$10*millipoints!AB$11/100</f>
        <v>1.1145053717751478E-9</v>
      </c>
      <c r="AC94" s="13">
        <f>processes!AF91/millipoints!AC$10*millipoints!AC$11/100</f>
        <v>1.35339928E-9</v>
      </c>
      <c r="AD94" s="13">
        <f>processes!AG91/millipoints!AD$10*millipoints!AD$11/100</f>
        <v>2.4856960122100128E-9</v>
      </c>
      <c r="AF94" s="12">
        <f t="shared" si="5"/>
        <v>1.8315253294917203E-4</v>
      </c>
      <c r="AG94" t="str">
        <f t="shared" si="4"/>
        <v xml:space="preserve">kg </v>
      </c>
    </row>
    <row r="95" spans="2:33">
      <c r="B95" s="5">
        <f t="shared" si="6"/>
        <v>83</v>
      </c>
      <c r="C95" s="5" t="s">
        <v>245</v>
      </c>
      <c r="D95" s="5" t="s">
        <v>61</v>
      </c>
      <c r="E95" s="5" t="s">
        <v>61</v>
      </c>
      <c r="F95" s="5" t="s">
        <v>61</v>
      </c>
      <c r="G95" s="5" t="s">
        <v>220</v>
      </c>
      <c r="H95" s="5" t="s">
        <v>174</v>
      </c>
      <c r="I95" s="5" t="s">
        <v>221</v>
      </c>
      <c r="J95" s="5" t="s">
        <v>144</v>
      </c>
      <c r="K95" s="5" t="s">
        <v>131</v>
      </c>
      <c r="L95" s="5" t="s">
        <v>222</v>
      </c>
      <c r="M95" s="5" t="s">
        <v>61</v>
      </c>
      <c r="O95" s="13">
        <f>processes!O92/millipoints!O$10*millipoints!O$11/100</f>
        <v>3.9939195400000004E-8</v>
      </c>
      <c r="P95" s="13">
        <f>processes!S92/millipoints!P$10*millipoints!P$11/100</f>
        <v>3.7197787867537309E-10</v>
      </c>
      <c r="Q95" s="13">
        <f>processes!T92/millipoints!Q$10*millipoints!Q$11/100</f>
        <v>9.4538627014388483E-9</v>
      </c>
      <c r="R95" s="13">
        <f>processes!U92/millipoints!R$10*millipoints!R$11/100</f>
        <v>5.0254798260869551E-10</v>
      </c>
      <c r="S95" s="13">
        <f>processes!V92/millipoints!S$10*millipoints!S$11/100</f>
        <v>4.7623263917948718E-9</v>
      </c>
      <c r="T95" s="13">
        <f>processes!W92/millipoints!T$10*millipoints!T$11/100</f>
        <v>7.3453906423728821E-9</v>
      </c>
      <c r="U95" s="13">
        <f>processes!X92/millipoints!U$10*millipoints!U$11/100</f>
        <v>1.1322227883251231E-8</v>
      </c>
      <c r="V95" s="13">
        <f>processes!Y92/millipoints!V$10*millipoints!V$11/100</f>
        <v>3.3297903891509432E-9</v>
      </c>
      <c r="W95" s="13">
        <f>processes!Z92/millipoints!W$10*millipoints!W$11/100</f>
        <v>5.7140440320000004E-8</v>
      </c>
      <c r="X95" s="13">
        <f>processes!AA92/millipoints!X$10*millipoints!X$11/100</f>
        <v>2.7144917539999997E-9</v>
      </c>
      <c r="Y95" s="13">
        <f>processes!AB92/millipoints!Y$10*millipoints!Y$11/100</f>
        <v>2.592139595294118E-8</v>
      </c>
      <c r="Z95" s="13">
        <f>processes!AC92/millipoints!Z$10*millipoints!Z$11/100</f>
        <v>5.2931145063981046E-9</v>
      </c>
      <c r="AA95" s="13">
        <f>processes!AD92/millipoints!AA$10*millipoints!AA$11/100</f>
        <v>1.0102170379391098E-8</v>
      </c>
      <c r="AB95" s="13">
        <f>processes!AE92/millipoints!AB$10*millipoints!AB$11/100</f>
        <v>1.1145053717751478E-9</v>
      </c>
      <c r="AC95" s="13">
        <f>processes!AF92/millipoints!AC$10*millipoints!AC$11/100</f>
        <v>1.35339928E-9</v>
      </c>
      <c r="AD95" s="13">
        <f>processes!AG92/millipoints!AD$10*millipoints!AD$11/100</f>
        <v>2.4856960122100128E-9</v>
      </c>
      <c r="AF95" s="12">
        <f t="shared" si="5"/>
        <v>1.8315253284600835E-4</v>
      </c>
      <c r="AG95" t="str">
        <f t="shared" ref="AG95:AG158" si="7">H95</f>
        <v xml:space="preserve">kg </v>
      </c>
    </row>
    <row r="96" spans="2:33">
      <c r="B96" s="5">
        <f t="shared" si="6"/>
        <v>84</v>
      </c>
      <c r="C96" s="5" t="s">
        <v>246</v>
      </c>
      <c r="D96" s="5" t="s">
        <v>61</v>
      </c>
      <c r="E96" s="5" t="s">
        <v>61</v>
      </c>
      <c r="F96" s="5" t="s">
        <v>61</v>
      </c>
      <c r="G96" s="5" t="s">
        <v>220</v>
      </c>
      <c r="H96" s="5" t="s">
        <v>174</v>
      </c>
      <c r="I96" s="5" t="s">
        <v>221</v>
      </c>
      <c r="J96" s="5" t="s">
        <v>144</v>
      </c>
      <c r="K96" s="5" t="s">
        <v>131</v>
      </c>
      <c r="L96" s="5" t="s">
        <v>222</v>
      </c>
      <c r="M96" s="5" t="s">
        <v>61</v>
      </c>
      <c r="O96" s="13">
        <f>processes!O93/millipoints!O$10*millipoints!O$11/100</f>
        <v>3.9939195400000004E-8</v>
      </c>
      <c r="P96" s="13">
        <f>processes!S93/millipoints!P$10*millipoints!P$11/100</f>
        <v>3.7197789044776114E-10</v>
      </c>
      <c r="Q96" s="13">
        <f>processes!T93/millipoints!Q$10*millipoints!Q$11/100</f>
        <v>9.4538627014388483E-9</v>
      </c>
      <c r="R96" s="13">
        <f>processes!U93/millipoints!R$10*millipoints!R$11/100</f>
        <v>5.0254799999999997E-10</v>
      </c>
      <c r="S96" s="13">
        <f>processes!V93/millipoints!S$10*millipoints!S$11/100</f>
        <v>4.7623263917948718E-9</v>
      </c>
      <c r="T96" s="13">
        <f>processes!W93/millipoints!T$10*millipoints!T$11/100</f>
        <v>7.3453906423728821E-9</v>
      </c>
      <c r="U96" s="13">
        <f>processes!X93/millipoints!U$10*millipoints!U$11/100</f>
        <v>1.1322227883251231E-8</v>
      </c>
      <c r="V96" s="13">
        <f>processes!Y93/millipoints!V$10*millipoints!V$11/100</f>
        <v>3.3297903891509432E-9</v>
      </c>
      <c r="W96" s="13">
        <f>processes!Z93/millipoints!W$10*millipoints!W$11/100</f>
        <v>5.7140440320000004E-8</v>
      </c>
      <c r="X96" s="13">
        <f>processes!AA93/millipoints!X$10*millipoints!X$11/100</f>
        <v>2.7144918280000004E-9</v>
      </c>
      <c r="Y96" s="13">
        <f>processes!AB93/millipoints!Y$10*millipoints!Y$11/100</f>
        <v>2.592139595294118E-8</v>
      </c>
      <c r="Z96" s="13">
        <f>processes!AC93/millipoints!Z$10*millipoints!Z$11/100</f>
        <v>5.2931145063981046E-9</v>
      </c>
      <c r="AA96" s="13">
        <f>processes!AD93/millipoints!AA$10*millipoints!AA$11/100</f>
        <v>1.0102170379391098E-8</v>
      </c>
      <c r="AB96" s="13">
        <f>processes!AE93/millipoints!AB$10*millipoints!AB$11/100</f>
        <v>1.1145053717751478E-9</v>
      </c>
      <c r="AC96" s="13">
        <f>processes!AF93/millipoints!AC$10*millipoints!AC$11/100</f>
        <v>1.35339928E-9</v>
      </c>
      <c r="AD96" s="13">
        <f>processes!AG93/millipoints!AD$10*millipoints!AD$11/100</f>
        <v>2.4856960122100128E-9</v>
      </c>
      <c r="AF96" s="12">
        <f t="shared" si="5"/>
        <v>1.8315253294917203E-4</v>
      </c>
      <c r="AG96" t="str">
        <f t="shared" si="7"/>
        <v xml:space="preserve">kg </v>
      </c>
    </row>
    <row r="97" spans="2:33">
      <c r="B97" s="5">
        <f t="shared" si="6"/>
        <v>85</v>
      </c>
      <c r="C97" s="5" t="s">
        <v>247</v>
      </c>
      <c r="D97" s="5" t="s">
        <v>61</v>
      </c>
      <c r="E97" s="5" t="s">
        <v>61</v>
      </c>
      <c r="F97" s="5" t="s">
        <v>61</v>
      </c>
      <c r="G97" s="5" t="s">
        <v>220</v>
      </c>
      <c r="H97" s="5" t="s">
        <v>174</v>
      </c>
      <c r="I97" s="5" t="s">
        <v>221</v>
      </c>
      <c r="J97" s="5" t="s">
        <v>144</v>
      </c>
      <c r="K97" s="5" t="s">
        <v>131</v>
      </c>
      <c r="L97" s="5" t="s">
        <v>222</v>
      </c>
      <c r="M97" s="5" t="s">
        <v>61</v>
      </c>
      <c r="O97" s="13">
        <f>processes!O94/millipoints!O$10*millipoints!O$11/100</f>
        <v>3.6400127399999993E-8</v>
      </c>
      <c r="P97" s="13">
        <f>processes!S94/millipoints!P$10*millipoints!P$11/100</f>
        <v>3.3839723591417905E-10</v>
      </c>
      <c r="Q97" s="13">
        <f>processes!T94/millipoints!Q$10*millipoints!Q$11/100</f>
        <v>7.9033874424460427E-9</v>
      </c>
      <c r="R97" s="13">
        <f>processes!U94/millipoints!R$10*millipoints!R$11/100</f>
        <v>4.8953617391304339E-10</v>
      </c>
      <c r="S97" s="13">
        <f>processes!V94/millipoints!S$10*millipoints!S$11/100</f>
        <v>3.8397930584615384E-9</v>
      </c>
      <c r="T97" s="13">
        <f>processes!W94/millipoints!T$10*millipoints!T$11/100</f>
        <v>5.9476984474576277E-9</v>
      </c>
      <c r="U97" s="13">
        <f>processes!X94/millipoints!U$10*millipoints!U$11/100</f>
        <v>9.1570152714285716E-9</v>
      </c>
      <c r="V97" s="13">
        <f>processes!Y94/millipoints!V$10*millipoints!V$11/100</f>
        <v>3.2688758970125788E-9</v>
      </c>
      <c r="W97" s="13">
        <f>processes!Z94/millipoints!W$10*millipoints!W$11/100</f>
        <v>5.4755600640000005E-8</v>
      </c>
      <c r="X97" s="13">
        <f>processes!AA94/millipoints!X$10*millipoints!X$11/100</f>
        <v>2.6871276639999993E-9</v>
      </c>
      <c r="Y97" s="13">
        <f>processes!AB94/millipoints!Y$10*millipoints!Y$11/100</f>
        <v>2.0425794258823527E-8</v>
      </c>
      <c r="Z97" s="13">
        <f>processes!AC94/millipoints!Z$10*millipoints!Z$11/100</f>
        <v>5.1996774127962094E-9</v>
      </c>
      <c r="AA97" s="13">
        <f>processes!AD94/millipoints!AA$10*millipoints!AA$11/100</f>
        <v>9.5441522810304456E-9</v>
      </c>
      <c r="AB97" s="13">
        <f>processes!AE94/millipoints!AB$10*millipoints!AB$11/100</f>
        <v>1.0339465031360947E-9</v>
      </c>
      <c r="AC97" s="13">
        <f>processes!AF94/millipoints!AC$10*millipoints!AC$11/100</f>
        <v>1.2572376800000003E-9</v>
      </c>
      <c r="AD97" s="13">
        <f>processes!AG94/millipoints!AD$10*millipoints!AD$11/100</f>
        <v>2.4619419365079369E-9</v>
      </c>
      <c r="AF97" s="12">
        <f t="shared" si="5"/>
        <v>1.6471030930292774E-4</v>
      </c>
      <c r="AG97" t="str">
        <f t="shared" si="7"/>
        <v xml:space="preserve">kg </v>
      </c>
    </row>
    <row r="98" spans="2:33">
      <c r="B98" s="5">
        <f t="shared" si="6"/>
        <v>86</v>
      </c>
      <c r="C98" s="5" t="s">
        <v>248</v>
      </c>
      <c r="D98" s="5" t="s">
        <v>61</v>
      </c>
      <c r="E98" s="5" t="s">
        <v>61</v>
      </c>
      <c r="F98" s="5" t="s">
        <v>61</v>
      </c>
      <c r="G98" s="5" t="s">
        <v>220</v>
      </c>
      <c r="H98" s="5" t="s">
        <v>174</v>
      </c>
      <c r="I98" s="5" t="s">
        <v>221</v>
      </c>
      <c r="J98" s="5" t="s">
        <v>144</v>
      </c>
      <c r="K98" s="5" t="s">
        <v>224</v>
      </c>
      <c r="L98" s="5" t="s">
        <v>222</v>
      </c>
      <c r="M98" s="5" t="s">
        <v>249</v>
      </c>
      <c r="O98" s="13">
        <f>processes!O95/millipoints!O$10*millipoints!O$11/100</f>
        <v>4.1115320999999994E-8</v>
      </c>
      <c r="P98" s="13">
        <f>processes!S95/millipoints!P$10*millipoints!P$11/100</f>
        <v>3.8313760811567159E-10</v>
      </c>
      <c r="Q98" s="13">
        <f>processes!T95/millipoints!Q$10*millipoints!Q$11/100</f>
        <v>9.9691259676258997E-9</v>
      </c>
      <c r="R98" s="13">
        <f>processes!U95/millipoints!R$10*millipoints!R$11/100</f>
        <v>5.0687215652173906E-10</v>
      </c>
      <c r="S98" s="13">
        <f>processes!V95/millipoints!S$10*millipoints!S$11/100</f>
        <v>5.0689081641025636E-9</v>
      </c>
      <c r="T98" s="13">
        <f>processes!W95/millipoints!T$10*millipoints!T$11/100</f>
        <v>7.8098801271186432E-9</v>
      </c>
      <c r="U98" s="13">
        <f>processes!X95/millipoints!U$10*millipoints!U$11/100</f>
        <v>1.2041784241379312E-8</v>
      </c>
      <c r="V98" s="13">
        <f>processes!Y95/millipoints!V$10*millipoints!V$11/100</f>
        <v>3.3500338860062889E-9</v>
      </c>
      <c r="W98" s="13">
        <f>processes!Z95/millipoints!W$10*millipoints!W$11/100</f>
        <v>5.7932984320000003E-8</v>
      </c>
      <c r="X98" s="13">
        <f>processes!AA95/millipoints!X$10*millipoints!X$11/100</f>
        <v>2.723585614E-9</v>
      </c>
      <c r="Y98" s="13">
        <f>processes!AB95/millipoints!Y$10*millipoints!Y$11/100</f>
        <v>2.774772705882353E-8</v>
      </c>
      <c r="Z98" s="13">
        <f>processes!AC95/millipoints!Z$10*millipoints!Z$11/100</f>
        <v>5.3241660590047388E-9</v>
      </c>
      <c r="AA98" s="13">
        <f>processes!AD95/millipoints!AA$10*millipoints!AA$11/100</f>
        <v>1.0287614051522247E-8</v>
      </c>
      <c r="AB98" s="13">
        <f>processes!AE95/millipoints!AB$10*millipoints!AB$11/100</f>
        <v>1.141277177928994E-9</v>
      </c>
      <c r="AC98" s="13">
        <f>processes!AF95/millipoints!AC$10*millipoints!AC$11/100</f>
        <v>1.38535632E-9</v>
      </c>
      <c r="AD98" s="13">
        <f>processes!AG95/millipoints!AD$10*millipoints!AD$11/100</f>
        <v>2.4935900590964592E-9</v>
      </c>
      <c r="AF98" s="12">
        <f t="shared" si="5"/>
        <v>1.8928136381124607E-4</v>
      </c>
      <c r="AG98" t="str">
        <f t="shared" si="7"/>
        <v xml:space="preserve">kg </v>
      </c>
    </row>
    <row r="99" spans="2:33">
      <c r="B99" s="5">
        <f t="shared" si="6"/>
        <v>87</v>
      </c>
      <c r="C99" s="5" t="s">
        <v>250</v>
      </c>
      <c r="D99" s="5" t="s">
        <v>61</v>
      </c>
      <c r="E99" s="5" t="s">
        <v>61</v>
      </c>
      <c r="F99" s="5" t="s">
        <v>61</v>
      </c>
      <c r="G99" s="5" t="s">
        <v>220</v>
      </c>
      <c r="H99" s="5" t="s">
        <v>174</v>
      </c>
      <c r="I99" s="5" t="s">
        <v>221</v>
      </c>
      <c r="J99" s="5" t="s">
        <v>144</v>
      </c>
      <c r="K99" s="5" t="s">
        <v>131</v>
      </c>
      <c r="L99" s="5" t="s">
        <v>222</v>
      </c>
      <c r="M99" s="5" t="s">
        <v>61</v>
      </c>
      <c r="O99" s="13">
        <f>processes!O96/millipoints!O$10*millipoints!O$11/100</f>
        <v>3.7385514399999999E-8</v>
      </c>
      <c r="P99" s="13">
        <f>processes!S96/millipoints!P$10*millipoints!P$11/100</f>
        <v>3.4774714904850741E-10</v>
      </c>
      <c r="Q99" s="13">
        <f>processes!T96/millipoints!Q$10*millipoints!Q$11/100</f>
        <v>8.3350884244604321E-9</v>
      </c>
      <c r="R99" s="13">
        <f>processes!U96/millipoints!R$10*millipoints!R$11/100</f>
        <v>4.9315907826086953E-10</v>
      </c>
      <c r="S99" s="13">
        <f>processes!V96/millipoints!S$10*millipoints!S$11/100</f>
        <v>4.0966553312820512E-9</v>
      </c>
      <c r="T99" s="13">
        <f>processes!W96/millipoints!T$10*millipoints!T$11/100</f>
        <v>6.3368598406779664E-9</v>
      </c>
      <c r="U99" s="13">
        <f>processes!X96/millipoints!U$10*millipoints!U$11/100</f>
        <v>9.7598784078817742E-9</v>
      </c>
      <c r="V99" s="13">
        <f>processes!Y96/millipoints!V$10*millipoints!V$11/100</f>
        <v>3.2858363309748422E-9</v>
      </c>
      <c r="W99" s="13">
        <f>processes!Z96/millipoints!W$10*millipoints!W$11/100</f>
        <v>5.5419614720000007E-8</v>
      </c>
      <c r="X99" s="13">
        <f>processes!AA96/millipoints!X$10*millipoints!X$11/100</f>
        <v>2.6947467039999996E-9</v>
      </c>
      <c r="Y99" s="13">
        <f>processes!AB96/millipoints!Y$10*millipoints!Y$11/100</f>
        <v>2.19559424E-8</v>
      </c>
      <c r="Z99" s="13">
        <f>processes!AC96/millipoints!Z$10*millipoints!Z$11/100</f>
        <v>5.2256932030805684E-9</v>
      </c>
      <c r="AA99" s="13">
        <f>processes!AD96/millipoints!AA$10*millipoints!AA$11/100</f>
        <v>9.6995220983606561E-9</v>
      </c>
      <c r="AB99" s="13">
        <f>processes!AE96/millipoints!AB$10*millipoints!AB$11/100</f>
        <v>1.0563766130769229E-9</v>
      </c>
      <c r="AC99" s="13">
        <f>processes!AF96/millipoints!AC$10*millipoints!AC$11/100</f>
        <v>1.28401208E-9</v>
      </c>
      <c r="AD99" s="13">
        <f>processes!AG96/millipoints!AD$10*millipoints!AD$11/100</f>
        <v>2.4685558886446887E-9</v>
      </c>
      <c r="AF99" s="12">
        <f t="shared" si="5"/>
        <v>1.6984520266974929E-4</v>
      </c>
      <c r="AG99" t="str">
        <f t="shared" si="7"/>
        <v xml:space="preserve">kg </v>
      </c>
    </row>
    <row r="100" spans="2:33">
      <c r="B100" s="5">
        <f t="shared" si="6"/>
        <v>88</v>
      </c>
      <c r="C100" s="5" t="s">
        <v>251</v>
      </c>
      <c r="D100" s="5" t="s">
        <v>61</v>
      </c>
      <c r="E100" s="5" t="s">
        <v>61</v>
      </c>
      <c r="F100" s="5" t="s">
        <v>61</v>
      </c>
      <c r="G100" s="5" t="s">
        <v>220</v>
      </c>
      <c r="H100" s="5" t="s">
        <v>174</v>
      </c>
      <c r="I100" s="5" t="s">
        <v>221</v>
      </c>
      <c r="J100" s="5" t="s">
        <v>144</v>
      </c>
      <c r="K100" s="5" t="s">
        <v>224</v>
      </c>
      <c r="L100" s="5" t="s">
        <v>222</v>
      </c>
      <c r="M100" s="5" t="s">
        <v>61</v>
      </c>
      <c r="O100" s="13">
        <f>processes!O97/millipoints!O$10*millipoints!O$11/100</f>
        <v>3.5956637599999999E-8</v>
      </c>
      <c r="P100" s="13">
        <f>processes!S97/millipoints!P$10*millipoints!P$11/100</f>
        <v>3.3418916048507463E-10</v>
      </c>
      <c r="Q100" s="13">
        <f>processes!T97/millipoints!Q$10*millipoints!Q$11/100</f>
        <v>7.7090932697841739E-9</v>
      </c>
      <c r="R100" s="13">
        <f>processes!U97/millipoints!R$10*millipoints!R$11/100</f>
        <v>4.8790561739130443E-10</v>
      </c>
      <c r="S100" s="13">
        <f>processes!V97/millipoints!S$10*millipoints!S$11/100</f>
        <v>3.7241880574358975E-9</v>
      </c>
      <c r="T100" s="13">
        <f>processes!W97/millipoints!T$10*millipoints!T$11/100</f>
        <v>5.7725497666666663E-9</v>
      </c>
      <c r="U100" s="13">
        <f>processes!X97/millipoints!U$10*millipoints!U$11/100</f>
        <v>8.8856866950738916E-9</v>
      </c>
      <c r="V100" s="13">
        <f>processes!Y97/millipoints!V$10*millipoints!V$11/100</f>
        <v>3.2612424433962257E-9</v>
      </c>
      <c r="W100" s="13">
        <f>processes!Z97/millipoints!W$10*millipoints!W$11/100</f>
        <v>5.4456750080000001E-8</v>
      </c>
      <c r="X100" s="13">
        <f>processes!AA97/millipoints!X$10*millipoints!X$11/100</f>
        <v>2.6836985779999997E-9</v>
      </c>
      <c r="Y100" s="13">
        <f>processes!AB97/millipoints!Y$10*millipoints!Y$11/100</f>
        <v>1.9737125647058825E-8</v>
      </c>
      <c r="Z100" s="13">
        <f>processes!AC97/millipoints!Z$10*millipoints!Z$11/100</f>
        <v>5.1879684966824645E-9</v>
      </c>
      <c r="AA100" s="13">
        <f>processes!AD97/millipoints!AA$10*millipoints!AA$11/100</f>
        <v>9.4742256112412159E-9</v>
      </c>
      <c r="AB100" s="13">
        <f>processes!AE97/millipoints!AB$10*millipoints!AB$11/100</f>
        <v>1.0238514500591715E-9</v>
      </c>
      <c r="AC100" s="13">
        <f>processes!AF97/millipoints!AC$10*millipoints!AC$11/100</f>
        <v>1.2451874400000001E-9</v>
      </c>
      <c r="AD100" s="13">
        <f>processes!AG97/millipoints!AD$10*millipoints!AD$11/100</f>
        <v>2.4589652605616608E-9</v>
      </c>
      <c r="AF100" s="12">
        <f t="shared" si="5"/>
        <v>1.6239926517383661E-4</v>
      </c>
      <c r="AG100" t="str">
        <f t="shared" si="7"/>
        <v xml:space="preserve">kg </v>
      </c>
    </row>
    <row r="101" spans="2:33">
      <c r="B101" s="5">
        <f t="shared" si="6"/>
        <v>89</v>
      </c>
      <c r="C101" s="5" t="s">
        <v>252</v>
      </c>
      <c r="D101" s="5" t="s">
        <v>61</v>
      </c>
      <c r="E101" s="5" t="s">
        <v>61</v>
      </c>
      <c r="F101" s="5" t="s">
        <v>61</v>
      </c>
      <c r="G101" s="5" t="s">
        <v>220</v>
      </c>
      <c r="H101" s="5" t="s">
        <v>174</v>
      </c>
      <c r="I101" s="5" t="s">
        <v>221</v>
      </c>
      <c r="J101" s="5" t="s">
        <v>144</v>
      </c>
      <c r="K101" s="5" t="s">
        <v>224</v>
      </c>
      <c r="L101" s="5" t="s">
        <v>222</v>
      </c>
      <c r="M101" s="5" t="s">
        <v>61</v>
      </c>
      <c r="O101" s="13">
        <f>processes!O98/millipoints!O$10*millipoints!O$11/100</f>
        <v>3.5168858399999997E-8</v>
      </c>
      <c r="P101" s="13">
        <f>processes!S98/millipoints!P$10*millipoints!P$11/100</f>
        <v>3.2671427091417912E-10</v>
      </c>
      <c r="Q101" s="13">
        <f>processes!T98/millipoints!Q$10*millipoints!Q$11/100</f>
        <v>7.3639650287769793E-9</v>
      </c>
      <c r="R101" s="13">
        <f>processes!U98/millipoints!R$10*millipoints!R$11/100</f>
        <v>4.8500925217391299E-10</v>
      </c>
      <c r="S101" s="13">
        <f>processes!V98/millipoints!S$10*millipoints!S$11/100</f>
        <v>3.518836615384616E-9</v>
      </c>
      <c r="T101" s="13">
        <f>processes!W98/millipoints!T$10*millipoints!T$11/100</f>
        <v>5.4614304242937858E-9</v>
      </c>
      <c r="U101" s="13">
        <f>processes!X98/millipoints!U$10*millipoints!U$11/100</f>
        <v>8.403720943349754E-9</v>
      </c>
      <c r="V101" s="13">
        <f>processes!Y98/millipoints!V$10*millipoints!V$11/100</f>
        <v>3.2476831894654089E-9</v>
      </c>
      <c r="W101" s="13">
        <f>processes!Z98/millipoints!W$10*millipoints!W$11/100</f>
        <v>5.392589696E-8</v>
      </c>
      <c r="X101" s="13">
        <f>processes!AA98/millipoints!X$10*millipoints!X$11/100</f>
        <v>2.6776074899999996E-9</v>
      </c>
      <c r="Y101" s="13">
        <f>processes!AB98/millipoints!Y$10*millipoints!Y$11/100</f>
        <v>1.8513831152941177E-8</v>
      </c>
      <c r="Z101" s="13">
        <f>processes!AC98/millipoints!Z$10*millipoints!Z$11/100</f>
        <v>5.1671698734597153E-9</v>
      </c>
      <c r="AA101" s="13">
        <f>processes!AD98/millipoints!AA$10*millipoints!AA$11/100</f>
        <v>9.3500133021077276E-9</v>
      </c>
      <c r="AB101" s="13">
        <f>processes!AE98/millipoints!AB$10*millipoints!AB$11/100</f>
        <v>1.0059194463905325E-9</v>
      </c>
      <c r="AC101" s="13">
        <f>processes!AF98/millipoints!AC$10*millipoints!AC$11/100</f>
        <v>1.2237823200000001E-9</v>
      </c>
      <c r="AD101" s="13">
        <f>processes!AG98/millipoints!AD$10*millipoints!AD$11/100</f>
        <v>2.4536777440781439E-9</v>
      </c>
      <c r="AF101" s="12">
        <f t="shared" si="5"/>
        <v>1.5829411641333599E-4</v>
      </c>
      <c r="AG101" t="str">
        <f t="shared" si="7"/>
        <v xml:space="preserve">kg </v>
      </c>
    </row>
    <row r="102" spans="2:33">
      <c r="B102" s="5">
        <f t="shared" si="6"/>
        <v>90</v>
      </c>
      <c r="C102" s="5" t="s">
        <v>253</v>
      </c>
      <c r="D102" s="5" t="s">
        <v>61</v>
      </c>
      <c r="E102" s="5" t="s">
        <v>61</v>
      </c>
      <c r="F102" s="5" t="s">
        <v>61</v>
      </c>
      <c r="G102" s="5" t="s">
        <v>220</v>
      </c>
      <c r="H102" s="5" t="s">
        <v>174</v>
      </c>
      <c r="I102" s="5" t="s">
        <v>221</v>
      </c>
      <c r="J102" s="5" t="s">
        <v>144</v>
      </c>
      <c r="K102" s="5" t="s">
        <v>131</v>
      </c>
      <c r="L102" s="5" t="s">
        <v>222</v>
      </c>
      <c r="M102" s="5" t="s">
        <v>61</v>
      </c>
      <c r="O102" s="13">
        <f>processes!O99/millipoints!O$10*millipoints!O$11/100</f>
        <v>2.6490736999999998E-8</v>
      </c>
      <c r="P102" s="13">
        <f>processes!S99/millipoints!P$10*millipoints!P$11/100</f>
        <v>2.4437143147388056E-10</v>
      </c>
      <c r="Q102" s="13">
        <f>processes!T99/millipoints!Q$10*millipoints!Q$11/100</f>
        <v>3.5620566726618708E-9</v>
      </c>
      <c r="R102" s="13">
        <f>processes!U99/millipoints!R$10*millipoints!R$11/100</f>
        <v>4.5310306086956519E-10</v>
      </c>
      <c r="S102" s="13">
        <f>processes!V99/millipoints!S$10*millipoints!S$11/100</f>
        <v>1.2567000894358974E-9</v>
      </c>
      <c r="T102" s="13">
        <f>processes!W99/millipoints!T$10*millipoints!T$11/100</f>
        <v>2.0341600711299436E-9</v>
      </c>
      <c r="U102" s="13">
        <f>processes!X99/millipoints!U$10*millipoints!U$11/100</f>
        <v>3.0944200054187197E-9</v>
      </c>
      <c r="V102" s="13">
        <f>processes!Y99/millipoints!V$10*millipoints!V$11/100</f>
        <v>3.0983149866352194E-9</v>
      </c>
      <c r="W102" s="13">
        <f>processes!Z99/millipoints!W$10*millipoints!W$11/100</f>
        <v>4.8078050560000002E-8</v>
      </c>
      <c r="X102" s="13">
        <f>processes!AA99/millipoints!X$10*millipoints!X$11/100</f>
        <v>2.6105080640000001E-9</v>
      </c>
      <c r="Y102" s="13">
        <f>processes!AB99/millipoints!Y$10*millipoints!Y$11/100</f>
        <v>5.0381087623529408E-9</v>
      </c>
      <c r="Z102" s="13">
        <f>processes!AC99/millipoints!Z$10*millipoints!Z$11/100</f>
        <v>4.9380533132701423E-9</v>
      </c>
      <c r="AA102" s="13">
        <f>processes!AD99/millipoints!AA$10*millipoints!AA$11/100</f>
        <v>7.9817012459016392E-9</v>
      </c>
      <c r="AB102" s="13">
        <f>processes!AE99/millipoints!AB$10*millipoints!AB$11/100</f>
        <v>8.0838164573964478E-10</v>
      </c>
      <c r="AC102" s="13">
        <f>processes!AF99/millipoints!AC$10*millipoints!AC$11/100</f>
        <v>9.8798519999999994E-10</v>
      </c>
      <c r="AD102" s="13">
        <f>processes!AG99/millipoints!AD$10*millipoints!AD$11/100</f>
        <v>2.3954307184371185E-9</v>
      </c>
      <c r="AF102" s="12">
        <f t="shared" si="5"/>
        <v>1.1307208282732657E-4</v>
      </c>
      <c r="AG102" t="str">
        <f t="shared" si="7"/>
        <v xml:space="preserve">kg </v>
      </c>
    </row>
    <row r="103" spans="2:33">
      <c r="B103" s="5">
        <f t="shared" si="6"/>
        <v>91</v>
      </c>
      <c r="C103" s="5" t="s">
        <v>254</v>
      </c>
      <c r="D103" s="5" t="s">
        <v>61</v>
      </c>
      <c r="E103" s="5" t="s">
        <v>61</v>
      </c>
      <c r="F103" s="5" t="s">
        <v>61</v>
      </c>
      <c r="G103" s="5" t="s">
        <v>220</v>
      </c>
      <c r="H103" s="5" t="s">
        <v>174</v>
      </c>
      <c r="I103" s="5" t="s">
        <v>221</v>
      </c>
      <c r="J103" s="5" t="s">
        <v>144</v>
      </c>
      <c r="K103" s="5" t="s">
        <v>224</v>
      </c>
      <c r="L103" s="5" t="s">
        <v>222</v>
      </c>
      <c r="M103" s="5" t="s">
        <v>61</v>
      </c>
      <c r="O103" s="13">
        <f>processes!O100/millipoints!O$10*millipoints!O$11/100</f>
        <v>3.2854119999999996E-8</v>
      </c>
      <c r="P103" s="13">
        <f>processes!S100/millipoints!P$10*millipoints!P$11/100</f>
        <v>3.0475075018656711E-10</v>
      </c>
      <c r="Q103" s="13">
        <f>processes!T100/millipoints!Q$10*millipoints!Q$11/100</f>
        <v>6.3498719532374107E-9</v>
      </c>
      <c r="R103" s="13">
        <f>processes!U100/millipoints!R$10*millipoints!R$11/100</f>
        <v>4.764988347826087E-10</v>
      </c>
      <c r="S103" s="13">
        <f>processes!V100/millipoints!S$10*millipoints!S$11/100</f>
        <v>2.9154509374358976E-9</v>
      </c>
      <c r="T103" s="13">
        <f>processes!W100/millipoints!T$10*millipoints!T$11/100</f>
        <v>4.5472656734463274E-9</v>
      </c>
      <c r="U103" s="13">
        <f>processes!X100/millipoints!U$10*millipoints!U$11/100</f>
        <v>6.9875571719211818E-9</v>
      </c>
      <c r="V103" s="13">
        <f>processes!Y100/millipoints!V$10*millipoints!V$11/100</f>
        <v>3.2078417444968548E-9</v>
      </c>
      <c r="W103" s="13">
        <f>processes!Z100/millipoints!W$10*millipoints!W$11/100</f>
        <v>5.2366085120000003E-8</v>
      </c>
      <c r="X103" s="13">
        <f>processes!AA100/millipoints!X$10*millipoints!X$11/100</f>
        <v>2.6597098499999997E-9</v>
      </c>
      <c r="Y103" s="13">
        <f>processes!AB100/millipoints!Y$10*millipoints!Y$11/100</f>
        <v>1.4919416319999998E-8</v>
      </c>
      <c r="Z103" s="13">
        <f>processes!AC100/millipoints!Z$10*millipoints!Z$11/100</f>
        <v>5.1060568962085303E-9</v>
      </c>
      <c r="AA103" s="13">
        <f>processes!AD100/millipoints!AA$10*millipoints!AA$11/100</f>
        <v>8.985039737704919E-9</v>
      </c>
      <c r="AB103" s="13">
        <f>processes!AE100/millipoints!AB$10*millipoints!AB$11/100</f>
        <v>9.5322966159763293E-10</v>
      </c>
      <c r="AC103" s="13">
        <f>processes!AF100/millipoints!AC$10*millipoints!AC$11/100</f>
        <v>1.1608875200000002E-9</v>
      </c>
      <c r="AD103" s="13">
        <f>processes!AG100/millipoints!AD$10*millipoints!AD$11/100</f>
        <v>2.4381414229548225E-9</v>
      </c>
      <c r="AF103" s="12">
        <f t="shared" si="5"/>
        <v>1.4623192359397276E-4</v>
      </c>
      <c r="AG103" t="str">
        <f t="shared" si="7"/>
        <v xml:space="preserve">kg </v>
      </c>
    </row>
    <row r="104" spans="2:33">
      <c r="B104" s="5">
        <f t="shared" si="6"/>
        <v>92</v>
      </c>
      <c r="C104" s="5" t="s">
        <v>255</v>
      </c>
      <c r="D104" s="5" t="s">
        <v>61</v>
      </c>
      <c r="E104" s="5" t="s">
        <v>61</v>
      </c>
      <c r="F104" s="5" t="s">
        <v>61</v>
      </c>
      <c r="G104" s="5" t="s">
        <v>220</v>
      </c>
      <c r="H104" s="5" t="s">
        <v>174</v>
      </c>
      <c r="I104" s="5" t="s">
        <v>221</v>
      </c>
      <c r="J104" s="5" t="s">
        <v>144</v>
      </c>
      <c r="K104" s="5" t="s">
        <v>224</v>
      </c>
      <c r="L104" s="5" t="s">
        <v>222</v>
      </c>
      <c r="M104" s="5" t="s">
        <v>61</v>
      </c>
      <c r="O104" s="13">
        <f>processes!O101/millipoints!O$10*millipoints!O$11/100</f>
        <v>4.5702045999999996E-8</v>
      </c>
      <c r="P104" s="13">
        <f>processes!S101/millipoints!P$10*millipoints!P$11/100</f>
        <v>4.2764432195895518E-10</v>
      </c>
      <c r="Q104" s="13">
        <f>processes!T101/millipoints!Q$10*millipoints!Q$11/100</f>
        <v>1.519103928057554E-8</v>
      </c>
      <c r="R104" s="13">
        <f>processes!U101/millipoints!R$10*millipoints!R$11/100</f>
        <v>3.8814408695652168E-10</v>
      </c>
      <c r="S104" s="13">
        <f>processes!V101/millipoints!S$10*millipoints!S$11/100</f>
        <v>8.4996776451282046E-9</v>
      </c>
      <c r="T104" s="13">
        <f>processes!W101/millipoints!T$10*millipoints!T$11/100</f>
        <v>1.2955672135593219E-8</v>
      </c>
      <c r="U104" s="13">
        <f>processes!X101/millipoints!U$10*millipoints!U$11/100</f>
        <v>2.0067529039408866E-8</v>
      </c>
      <c r="V104" s="13">
        <f>processes!Y101/millipoints!V$10*millipoints!V$11/100</f>
        <v>2.4476221540880508E-9</v>
      </c>
      <c r="W104" s="13">
        <f>processes!Z101/millipoints!W$10*millipoints!W$11/100</f>
        <v>4.8725084159999992E-8</v>
      </c>
      <c r="X104" s="13">
        <f>processes!AA101/millipoints!X$10*millipoints!X$11/100</f>
        <v>1.7957007979999999E-9</v>
      </c>
      <c r="Y104" s="13">
        <f>processes!AB101/millipoints!Y$10*millipoints!Y$11/100</f>
        <v>4.9210063811764718E-8</v>
      </c>
      <c r="Z104" s="13">
        <f>processes!AC101/millipoints!Z$10*millipoints!Z$11/100</f>
        <v>3.7220980578199045E-9</v>
      </c>
      <c r="AA104" s="13">
        <f>processes!AD101/millipoints!AA$10*millipoints!AA$11/100</f>
        <v>9.6381221170960176E-9</v>
      </c>
      <c r="AB104" s="13">
        <f>processes!AE101/millipoints!AB$10*millipoints!AB$11/100</f>
        <v>1.2750139668639054E-9</v>
      </c>
      <c r="AC104" s="13">
        <f>processes!AF101/millipoints!AC$10*millipoints!AC$11/100</f>
        <v>1.4390323200000001E-9</v>
      </c>
      <c r="AD104" s="13">
        <f>processes!AG101/millipoints!AD$10*millipoints!AD$11/100</f>
        <v>2.2120166214896218E-9</v>
      </c>
      <c r="AF104" s="12">
        <f t="shared" si="5"/>
        <v>2.2369650651674349E-4</v>
      </c>
      <c r="AG104" t="str">
        <f t="shared" si="7"/>
        <v xml:space="preserve">kg </v>
      </c>
    </row>
    <row r="105" spans="2:33">
      <c r="B105" s="5">
        <f t="shared" si="6"/>
        <v>93</v>
      </c>
      <c r="C105" s="5" t="s">
        <v>256</v>
      </c>
      <c r="D105" s="5" t="s">
        <v>61</v>
      </c>
      <c r="E105" s="5" t="s">
        <v>61</v>
      </c>
      <c r="F105" s="5" t="s">
        <v>61</v>
      </c>
      <c r="G105" s="5" t="s">
        <v>220</v>
      </c>
      <c r="H105" s="5" t="s">
        <v>174</v>
      </c>
      <c r="I105" s="5" t="s">
        <v>221</v>
      </c>
      <c r="J105" s="5" t="s">
        <v>144</v>
      </c>
      <c r="K105" s="5" t="s">
        <v>224</v>
      </c>
      <c r="L105" s="5" t="s">
        <v>222</v>
      </c>
      <c r="M105" s="5" t="s">
        <v>61</v>
      </c>
      <c r="O105" s="13">
        <f>processes!O102/millipoints!O$10*millipoints!O$11/100</f>
        <v>4.0140453599999993E-8</v>
      </c>
      <c r="P105" s="13">
        <f>processes!S102/millipoints!P$10*millipoints!P$11/100</f>
        <v>3.7487285016791042E-10</v>
      </c>
      <c r="Q105" s="13">
        <f>processes!T102/millipoints!Q$10*millipoints!Q$11/100</f>
        <v>1.2754490575539568E-8</v>
      </c>
      <c r="R105" s="13">
        <f>processes!U102/millipoints!R$10*millipoints!R$11/100</f>
        <v>3.6769620869565209E-10</v>
      </c>
      <c r="S105" s="13">
        <f>processes!V102/millipoints!S$10*millipoints!S$11/100</f>
        <v>7.0499308184615386E-9</v>
      </c>
      <c r="T105" s="13">
        <f>processes!W102/millipoints!T$10*millipoints!T$11/100</f>
        <v>1.0759220084745762E-8</v>
      </c>
      <c r="U105" s="13">
        <f>processes!X102/millipoints!U$10*millipoints!U$11/100</f>
        <v>1.6664930778325123E-8</v>
      </c>
      <c r="V105" s="13">
        <f>processes!Y102/millipoints!V$10*millipoints!V$11/100</f>
        <v>2.3518958702830187E-9</v>
      </c>
      <c r="W105" s="13">
        <f>processes!Z102/millipoints!W$10*millipoints!W$11/100</f>
        <v>4.4977346560000008E-8</v>
      </c>
      <c r="X105" s="13">
        <f>processes!AA102/millipoints!X$10*millipoints!X$11/100</f>
        <v>1.7526985099999999E-9</v>
      </c>
      <c r="Y105" s="13">
        <f>processes!AB102/millipoints!Y$10*millipoints!Y$11/100</f>
        <v>4.0573808941176465E-8</v>
      </c>
      <c r="Z105" s="13">
        <f>processes!AC102/millipoints!Z$10*millipoints!Z$11/100</f>
        <v>3.5752630308056871E-9</v>
      </c>
      <c r="AA105" s="13">
        <f>processes!AD102/millipoints!AA$10*millipoints!AA$11/100</f>
        <v>8.7612050585480099E-9</v>
      </c>
      <c r="AB105" s="13">
        <f>processes!AE102/millipoints!AB$10*millipoints!AB$11/100</f>
        <v>1.1484169001183432E-9</v>
      </c>
      <c r="AC105" s="13">
        <f>processes!AF102/millipoints!AC$10*millipoints!AC$11/100</f>
        <v>1.28791576E-9</v>
      </c>
      <c r="AD105" s="13">
        <f>processes!AG102/millipoints!AD$10*millipoints!AD$11/100</f>
        <v>2.1746874725274729E-9</v>
      </c>
      <c r="AF105" s="12">
        <f t="shared" si="5"/>
        <v>1.9471483301939461E-4</v>
      </c>
      <c r="AG105" t="str">
        <f t="shared" si="7"/>
        <v xml:space="preserve">kg </v>
      </c>
    </row>
    <row r="106" spans="2:33">
      <c r="B106" s="5">
        <f t="shared" si="6"/>
        <v>94</v>
      </c>
      <c r="C106" s="5" t="s">
        <v>257</v>
      </c>
      <c r="D106" s="5" t="s">
        <v>61</v>
      </c>
      <c r="E106" s="5" t="s">
        <v>61</v>
      </c>
      <c r="F106" s="5" t="s">
        <v>61</v>
      </c>
      <c r="G106" s="5" t="s">
        <v>258</v>
      </c>
      <c r="H106" s="5" t="s">
        <v>174</v>
      </c>
      <c r="I106" s="5" t="s">
        <v>259</v>
      </c>
      <c r="J106" s="5" t="s">
        <v>144</v>
      </c>
      <c r="K106" s="5" t="s">
        <v>190</v>
      </c>
      <c r="L106" s="5" t="s">
        <v>260</v>
      </c>
      <c r="M106" s="5" t="s">
        <v>61</v>
      </c>
      <c r="O106" s="13">
        <f>processes!O103/millipoints!O$10*millipoints!O$11/100</f>
        <v>0</v>
      </c>
      <c r="P106" s="13">
        <f>processes!S103/millipoints!P$10*millipoints!P$11/100</f>
        <v>0</v>
      </c>
      <c r="Q106" s="13">
        <f>processes!T103/millipoints!Q$10*millipoints!Q$11/100</f>
        <v>0</v>
      </c>
      <c r="R106" s="13">
        <f>processes!U103/millipoints!R$10*millipoints!R$11/100</f>
        <v>0</v>
      </c>
      <c r="S106" s="13">
        <f>processes!V103/millipoints!S$10*millipoints!S$11/100</f>
        <v>0</v>
      </c>
      <c r="T106" s="13">
        <f>processes!W103/millipoints!T$10*millipoints!T$11/100</f>
        <v>0</v>
      </c>
      <c r="U106" s="13">
        <f>processes!X103/millipoints!U$10*millipoints!U$11/100</f>
        <v>0</v>
      </c>
      <c r="V106" s="13">
        <f>processes!Y103/millipoints!V$10*millipoints!V$11/100</f>
        <v>0</v>
      </c>
      <c r="W106" s="13">
        <f>processes!Z103/millipoints!W$10*millipoints!W$11/100</f>
        <v>0</v>
      </c>
      <c r="X106" s="13">
        <f>processes!AA103/millipoints!X$10*millipoints!X$11/100</f>
        <v>0</v>
      </c>
      <c r="Y106" s="13">
        <f>processes!AB103/millipoints!Y$10*millipoints!Y$11/100</f>
        <v>0</v>
      </c>
      <c r="Z106" s="13">
        <f>processes!AC103/millipoints!Z$10*millipoints!Z$11/100</f>
        <v>0</v>
      </c>
      <c r="AA106" s="13">
        <f>processes!AD103/millipoints!AA$10*millipoints!AA$11/100</f>
        <v>0</v>
      </c>
      <c r="AB106" s="13">
        <f>processes!AE103/millipoints!AB$10*millipoints!AB$11/100</f>
        <v>0</v>
      </c>
      <c r="AC106" s="13">
        <f>processes!AF103/millipoints!AC$10*millipoints!AC$11/100</f>
        <v>0</v>
      </c>
      <c r="AD106" s="13">
        <f>processes!AG103/millipoints!AD$10*millipoints!AD$11/100</f>
        <v>0</v>
      </c>
      <c r="AF106" s="12">
        <f t="shared" si="5"/>
        <v>0</v>
      </c>
      <c r="AG106" t="str">
        <f t="shared" si="7"/>
        <v xml:space="preserve">kg </v>
      </c>
    </row>
    <row r="107" spans="2:33">
      <c r="B107" s="5">
        <f t="shared" si="6"/>
        <v>95</v>
      </c>
      <c r="C107" s="5" t="s">
        <v>261</v>
      </c>
      <c r="D107" s="5" t="s">
        <v>61</v>
      </c>
      <c r="E107" s="5" t="s">
        <v>61</v>
      </c>
      <c r="F107" s="5" t="s">
        <v>61</v>
      </c>
      <c r="G107" s="5" t="s">
        <v>258</v>
      </c>
      <c r="H107" s="5" t="s">
        <v>174</v>
      </c>
      <c r="I107" s="5" t="s">
        <v>259</v>
      </c>
      <c r="J107" s="5" t="s">
        <v>144</v>
      </c>
      <c r="K107" s="5" t="s">
        <v>131</v>
      </c>
      <c r="L107" s="5" t="s">
        <v>260</v>
      </c>
      <c r="M107" s="5" t="s">
        <v>61</v>
      </c>
      <c r="O107" s="13">
        <f>processes!O104/millipoints!O$10*millipoints!O$11/100</f>
        <v>6.7911531999999999E-6</v>
      </c>
      <c r="P107" s="13">
        <f>processes!S104/millipoints!P$10*millipoints!P$11/100</f>
        <v>4.0020655837686561E-9</v>
      </c>
      <c r="Q107" s="13">
        <f>processes!T104/millipoints!Q$10*millipoints!Q$11/100</f>
        <v>2.0588036690647482E-6</v>
      </c>
      <c r="R107" s="13">
        <f>processes!U104/millipoints!R$10*millipoints!R$11/100</f>
        <v>1.0767739304347826E-8</v>
      </c>
      <c r="S107" s="13">
        <f>processes!V104/millipoints!S$10*millipoints!S$11/100</f>
        <v>2.6373316143589742E-7</v>
      </c>
      <c r="T107" s="13">
        <f>processes!W104/millipoints!T$10*millipoints!T$11/100</f>
        <v>1.760013897062147E-6</v>
      </c>
      <c r="U107" s="13">
        <f>processes!X104/millipoints!U$10*millipoints!U$11/100</f>
        <v>4.4812014935960596E-7</v>
      </c>
      <c r="V107" s="13">
        <f>processes!Y104/millipoints!V$10*millipoints!V$11/100</f>
        <v>2.2491439316037737E-8</v>
      </c>
      <c r="W107" s="13">
        <f>processes!Z104/millipoints!W$10*millipoints!W$11/100</f>
        <v>3.498341504E-7</v>
      </c>
      <c r="X107" s="13">
        <f>processes!AA104/millipoints!X$10*millipoints!X$11/100</f>
        <v>-1.0662592659999998E-7</v>
      </c>
      <c r="Y107" s="13">
        <f>processes!AB104/millipoints!Y$10*millipoints!Y$11/100</f>
        <v>1.3453781985882351E-6</v>
      </c>
      <c r="Z107" s="13">
        <f>processes!AC104/millipoints!Z$10*millipoints!Z$11/100</f>
        <v>1.916724256635071E-8</v>
      </c>
      <c r="AA107" s="13">
        <f>processes!AD104/millipoints!AA$10*millipoints!AA$11/100</f>
        <v>2.2073793498829037E-6</v>
      </c>
      <c r="AB107" s="13">
        <f>processes!AE104/millipoints!AB$10*millipoints!AB$11/100</f>
        <v>1.7177792094674553E-8</v>
      </c>
      <c r="AC107" s="13">
        <f>processes!AF104/millipoints!AC$10*millipoints!AC$11/100</f>
        <v>5.0510440800000002E-8</v>
      </c>
      <c r="AD107" s="13">
        <f>processes!AG104/millipoints!AD$10*millipoints!AD$11/100</f>
        <v>2.8128720981684981E-8</v>
      </c>
      <c r="AF107" s="12">
        <f t="shared" si="5"/>
        <v>1.5270035289840401E-2</v>
      </c>
      <c r="AG107" t="str">
        <f t="shared" si="7"/>
        <v xml:space="preserve">kg </v>
      </c>
    </row>
    <row r="108" spans="2:33">
      <c r="B108" s="5">
        <f t="shared" si="6"/>
        <v>96</v>
      </c>
      <c r="C108" s="5" t="s">
        <v>262</v>
      </c>
      <c r="D108" s="5" t="s">
        <v>61</v>
      </c>
      <c r="E108" s="5" t="s">
        <v>61</v>
      </c>
      <c r="F108" s="5" t="s">
        <v>61</v>
      </c>
      <c r="G108" s="5" t="s">
        <v>258</v>
      </c>
      <c r="H108" s="5" t="s">
        <v>174</v>
      </c>
      <c r="I108" s="5" t="s">
        <v>259</v>
      </c>
      <c r="J108" s="5" t="s">
        <v>144</v>
      </c>
      <c r="K108" s="5" t="s">
        <v>131</v>
      </c>
      <c r="L108" s="5" t="s">
        <v>260</v>
      </c>
      <c r="M108" s="5" t="s">
        <v>61</v>
      </c>
      <c r="O108" s="13">
        <f>processes!O105/millipoints!O$10*millipoints!O$11/100</f>
        <v>1.3703362919999998E-7</v>
      </c>
      <c r="P108" s="13">
        <f>processes!S105/millipoints!P$10*millipoints!P$11/100</f>
        <v>2.5528348164179102E-9</v>
      </c>
      <c r="Q108" s="13">
        <f>processes!T105/millipoints!Q$10*millipoints!Q$11/100</f>
        <v>5.5745016258992803E-8</v>
      </c>
      <c r="R108" s="13">
        <f>processes!U105/millipoints!R$10*millipoints!R$11/100</f>
        <v>1.0264891130434783E-9</v>
      </c>
      <c r="S108" s="13">
        <f>processes!V105/millipoints!S$10*millipoints!S$11/100</f>
        <v>2.6097404676923077E-8</v>
      </c>
      <c r="T108" s="13">
        <f>processes!W105/millipoints!T$10*millipoints!T$11/100</f>
        <v>3.9732574079096048E-8</v>
      </c>
      <c r="U108" s="13">
        <f>processes!X105/millipoints!U$10*millipoints!U$11/100</f>
        <v>6.4825924384236449E-8</v>
      </c>
      <c r="V108" s="13">
        <f>processes!Y105/millipoints!V$10*millipoints!V$11/100</f>
        <v>4.5882416022012579E-9</v>
      </c>
      <c r="W108" s="13">
        <f>processes!Z105/millipoints!W$10*millipoints!W$11/100</f>
        <v>1.884380672E-7</v>
      </c>
      <c r="X108" s="13">
        <f>processes!AA105/millipoints!X$10*millipoints!X$11/100</f>
        <v>4.8833494660000002E-8</v>
      </c>
      <c r="Y108" s="13">
        <f>processes!AB105/millipoints!Y$10*millipoints!Y$11/100</f>
        <v>1.4605001788235295E-7</v>
      </c>
      <c r="Z108" s="13">
        <f>processes!AC105/millipoints!Z$10*millipoints!Z$11/100</f>
        <v>7.169756507345971E-9</v>
      </c>
      <c r="AA108" s="13">
        <f>processes!AD105/millipoints!AA$10*millipoints!AA$11/100</f>
        <v>4.2941159269320837E-8</v>
      </c>
      <c r="AB108" s="13">
        <f>processes!AE105/millipoints!AB$10*millipoints!AB$11/100</f>
        <v>2.7823285065088752E-9</v>
      </c>
      <c r="AC108" s="13">
        <f>processes!AF105/millipoints!AC$10*millipoints!AC$11/100</f>
        <v>5.4315465600000011E-9</v>
      </c>
      <c r="AD108" s="13">
        <f>processes!AG105/millipoints!AD$10*millipoints!AD$11/100</f>
        <v>2.9931938608058608E-8</v>
      </c>
      <c r="AF108" s="12">
        <f t="shared" si="5"/>
        <v>8.031804233244983E-4</v>
      </c>
      <c r="AG108" t="str">
        <f t="shared" si="7"/>
        <v xml:space="preserve">kg </v>
      </c>
    </row>
    <row r="109" spans="2:33">
      <c r="B109" s="5">
        <f t="shared" si="6"/>
        <v>97</v>
      </c>
      <c r="C109" s="5" t="s">
        <v>263</v>
      </c>
      <c r="D109" s="5" t="s">
        <v>61</v>
      </c>
      <c r="E109" s="5" t="s">
        <v>61</v>
      </c>
      <c r="F109" s="5" t="s">
        <v>61</v>
      </c>
      <c r="G109" s="5" t="s">
        <v>258</v>
      </c>
      <c r="H109" s="5" t="s">
        <v>174</v>
      </c>
      <c r="I109" s="5" t="s">
        <v>259</v>
      </c>
      <c r="J109" s="5" t="s">
        <v>144</v>
      </c>
      <c r="K109" s="5" t="s">
        <v>131</v>
      </c>
      <c r="L109" s="5" t="s">
        <v>260</v>
      </c>
      <c r="M109" s="5" t="s">
        <v>61</v>
      </c>
      <c r="O109" s="13">
        <f>processes!O106/millipoints!O$10*millipoints!O$11/100</f>
        <v>1.3703362919999998E-7</v>
      </c>
      <c r="P109" s="13">
        <f>processes!S106/millipoints!P$10*millipoints!P$11/100</f>
        <v>2.5528348164179102E-9</v>
      </c>
      <c r="Q109" s="13">
        <f>processes!T106/millipoints!Q$10*millipoints!Q$11/100</f>
        <v>5.5745016258992803E-8</v>
      </c>
      <c r="R109" s="13">
        <f>processes!U106/millipoints!R$10*millipoints!R$11/100</f>
        <v>1.0264891130434783E-9</v>
      </c>
      <c r="S109" s="13">
        <f>processes!V106/millipoints!S$10*millipoints!S$11/100</f>
        <v>2.6097404676923077E-8</v>
      </c>
      <c r="T109" s="13">
        <f>processes!W106/millipoints!T$10*millipoints!T$11/100</f>
        <v>3.9732574079096048E-8</v>
      </c>
      <c r="U109" s="13">
        <f>processes!X106/millipoints!U$10*millipoints!U$11/100</f>
        <v>6.4825924384236449E-8</v>
      </c>
      <c r="V109" s="13">
        <f>processes!Y106/millipoints!V$10*millipoints!V$11/100</f>
        <v>4.5882414834905655E-9</v>
      </c>
      <c r="W109" s="13">
        <f>processes!Z106/millipoints!W$10*millipoints!W$11/100</f>
        <v>1.884380672E-7</v>
      </c>
      <c r="X109" s="13">
        <f>processes!AA106/millipoints!X$10*millipoints!X$11/100</f>
        <v>4.8833493919999998E-8</v>
      </c>
      <c r="Y109" s="13">
        <f>processes!AB106/millipoints!Y$10*millipoints!Y$11/100</f>
        <v>1.4605001788235295E-7</v>
      </c>
      <c r="Z109" s="13">
        <f>processes!AC106/millipoints!Z$10*millipoints!Z$11/100</f>
        <v>7.169756507345971E-9</v>
      </c>
      <c r="AA109" s="13">
        <f>processes!AD106/millipoints!AA$10*millipoints!AA$11/100</f>
        <v>4.2941158819672127E-8</v>
      </c>
      <c r="AB109" s="13">
        <f>processes!AE106/millipoints!AB$10*millipoints!AB$11/100</f>
        <v>2.7823285065088752E-9</v>
      </c>
      <c r="AC109" s="13">
        <f>processes!AF106/millipoints!AC$10*millipoints!AC$11/100</f>
        <v>5.4315465600000011E-9</v>
      </c>
      <c r="AD109" s="13">
        <f>processes!AG106/millipoints!AD$10*millipoints!AD$11/100</f>
        <v>2.9931938608058608E-8</v>
      </c>
      <c r="AF109" s="12">
        <f t="shared" si="5"/>
        <v>8.0318042201613896E-4</v>
      </c>
      <c r="AG109" t="str">
        <f t="shared" si="7"/>
        <v xml:space="preserve">kg </v>
      </c>
    </row>
    <row r="110" spans="2:33">
      <c r="B110" s="5">
        <f t="shared" si="6"/>
        <v>98</v>
      </c>
      <c r="C110" s="5" t="s">
        <v>264</v>
      </c>
      <c r="D110" s="5" t="s">
        <v>61</v>
      </c>
      <c r="E110" s="5" t="s">
        <v>61</v>
      </c>
      <c r="F110" s="5" t="s">
        <v>61</v>
      </c>
      <c r="G110" s="5" t="s">
        <v>258</v>
      </c>
      <c r="H110" s="5" t="s">
        <v>174</v>
      </c>
      <c r="I110" s="5" t="s">
        <v>259</v>
      </c>
      <c r="J110" s="5" t="s">
        <v>144</v>
      </c>
      <c r="K110" s="5" t="s">
        <v>131</v>
      </c>
      <c r="L110" s="5" t="s">
        <v>260</v>
      </c>
      <c r="M110" s="5" t="s">
        <v>61</v>
      </c>
      <c r="O110" s="13">
        <f>processes!O107/millipoints!O$10*millipoints!O$11/100</f>
        <v>5.7491540599999997E-7</v>
      </c>
      <c r="P110" s="13">
        <f>processes!S107/millipoints!P$10*millipoints!P$11/100</f>
        <v>5.6970988694029835E-9</v>
      </c>
      <c r="Q110" s="13">
        <f>processes!T107/millipoints!Q$10*millipoints!Q$11/100</f>
        <v>1.6188575791366905E-7</v>
      </c>
      <c r="R110" s="13">
        <f>processes!U107/millipoints!R$10*millipoints!R$11/100</f>
        <v>7.5130753043478251E-9</v>
      </c>
      <c r="S110" s="13">
        <f>processes!V107/millipoints!S$10*millipoints!S$11/100</f>
        <v>6.9169424205128211E-8</v>
      </c>
      <c r="T110" s="13">
        <f>processes!W107/millipoints!T$10*millipoints!T$11/100</f>
        <v>1.0863741264971752E-7</v>
      </c>
      <c r="U110" s="13">
        <f>processes!X107/millipoints!U$10*millipoints!U$11/100</f>
        <v>1.7995925310344829E-7</v>
      </c>
      <c r="V110" s="13">
        <f>processes!Y107/millipoints!V$10*millipoints!V$11/100</f>
        <v>2.4531813757861634E-8</v>
      </c>
      <c r="W110" s="13">
        <f>processes!Z107/millipoints!W$10*millipoints!W$11/100</f>
        <v>6.5007686399999996E-7</v>
      </c>
      <c r="X110" s="13">
        <f>processes!AA107/millipoints!X$10*millipoints!X$11/100</f>
        <v>9.2099430599999991E-8</v>
      </c>
      <c r="Y110" s="13">
        <f>processes!AB107/millipoints!Y$10*millipoints!Y$11/100</f>
        <v>3.2380278964705888E-7</v>
      </c>
      <c r="Z110" s="13">
        <f>processes!AC107/millipoints!Z$10*millipoints!Z$11/100</f>
        <v>4.0035687618483412E-8</v>
      </c>
      <c r="AA110" s="13">
        <f>processes!AD107/millipoints!AA$10*millipoints!AA$11/100</f>
        <v>2.7845159718969557E-4</v>
      </c>
      <c r="AB110" s="13">
        <f>processes!AE107/millipoints!AB$10*millipoints!AB$11/100</f>
        <v>3.8437435526627215E-8</v>
      </c>
      <c r="AC110" s="13">
        <f>processes!AF107/millipoints!AC$10*millipoints!AC$11/100</f>
        <v>6.2401261600000008E-8</v>
      </c>
      <c r="AD110" s="13">
        <f>processes!AG107/millipoints!AD$10*millipoints!AD$11/100</f>
        <v>6.9277754500610515E-8</v>
      </c>
      <c r="AF110" s="12">
        <f t="shared" si="5"/>
        <v>0.28086003765499196</v>
      </c>
      <c r="AG110" t="str">
        <f t="shared" si="7"/>
        <v xml:space="preserve">kg </v>
      </c>
    </row>
    <row r="111" spans="2:33">
      <c r="B111" s="5">
        <f t="shared" si="6"/>
        <v>99</v>
      </c>
      <c r="C111" s="5" t="s">
        <v>265</v>
      </c>
      <c r="D111" s="5" t="s">
        <v>61</v>
      </c>
      <c r="E111" s="5" t="s">
        <v>61</v>
      </c>
      <c r="F111" s="5" t="s">
        <v>61</v>
      </c>
      <c r="G111" s="5" t="s">
        <v>258</v>
      </c>
      <c r="H111" s="5" t="s">
        <v>174</v>
      </c>
      <c r="I111" s="5" t="s">
        <v>259</v>
      </c>
      <c r="J111" s="5" t="s">
        <v>144</v>
      </c>
      <c r="K111" s="5" t="s">
        <v>266</v>
      </c>
      <c r="L111" s="5" t="s">
        <v>260</v>
      </c>
      <c r="M111" s="5" t="s">
        <v>61</v>
      </c>
      <c r="O111" s="13">
        <f>processes!O108/millipoints!O$10*millipoints!O$11/100</f>
        <v>2.7532216400000002E-7</v>
      </c>
      <c r="P111" s="13">
        <f>processes!S108/millipoints!P$10*millipoints!P$11/100</f>
        <v>3.8484053113805966E-9</v>
      </c>
      <c r="Q111" s="13">
        <f>processes!T108/millipoints!Q$10*millipoints!Q$11/100</f>
        <v>1.002684239208633E-7</v>
      </c>
      <c r="R111" s="13">
        <f>processes!U108/millipoints!R$10*millipoints!R$11/100</f>
        <v>3.0687354782608689E-9</v>
      </c>
      <c r="S111" s="13">
        <f>processes!V108/millipoints!S$10*millipoints!S$11/100</f>
        <v>4.6180676800000005E-8</v>
      </c>
      <c r="T111" s="13">
        <f>processes!W108/millipoints!T$10*millipoints!T$11/100</f>
        <v>7.0328451508474581E-8</v>
      </c>
      <c r="U111" s="13">
        <f>processes!X108/millipoints!U$10*millipoints!U$11/100</f>
        <v>1.141426513497537E-7</v>
      </c>
      <c r="V111" s="13">
        <f>processes!Y108/millipoints!V$10*millipoints!V$11/100</f>
        <v>1.3011139363207545E-8</v>
      </c>
      <c r="W111" s="13">
        <f>processes!Z108/millipoints!W$10*millipoints!W$11/100</f>
        <v>3.1708870399999995E-7</v>
      </c>
      <c r="X111" s="13">
        <f>processes!AA108/millipoints!X$10*millipoints!X$11/100</f>
        <v>7.9260896800000004E-8</v>
      </c>
      <c r="Y111" s="13">
        <f>processes!AB108/millipoints!Y$10*millipoints!Y$11/100</f>
        <v>2.5898932705882354E-7</v>
      </c>
      <c r="Z111" s="13">
        <f>processes!AC108/millipoints!Z$10*millipoints!Z$11/100</f>
        <v>1.1526451082701422E-8</v>
      </c>
      <c r="AA111" s="13">
        <f>processes!AD108/millipoints!AA$10*millipoints!AA$11/100</f>
        <v>8.2093336580796258E-8</v>
      </c>
      <c r="AB111" s="13">
        <f>processes!AE108/millipoints!AB$10*millipoints!AB$11/100</f>
        <v>8.1964443035502943E-9</v>
      </c>
      <c r="AC111" s="13">
        <f>processes!AF108/millipoints!AC$10*millipoints!AC$11/100</f>
        <v>1.0847699200000001E-8</v>
      </c>
      <c r="AD111" s="13">
        <f>processes!AG108/millipoints!AD$10*millipoints!AD$11/100</f>
        <v>5.7465880879120873E-8</v>
      </c>
      <c r="AF111" s="12">
        <f t="shared" si="5"/>
        <v>1.451639387636933E-3</v>
      </c>
      <c r="AG111" t="str">
        <f t="shared" si="7"/>
        <v xml:space="preserve">kg </v>
      </c>
    </row>
    <row r="112" spans="2:33">
      <c r="B112" s="5">
        <f t="shared" si="6"/>
        <v>100</v>
      </c>
      <c r="C112" s="5" t="s">
        <v>267</v>
      </c>
      <c r="D112" s="5" t="s">
        <v>61</v>
      </c>
      <c r="E112" s="5" t="s">
        <v>61</v>
      </c>
      <c r="F112" s="5" t="s">
        <v>61</v>
      </c>
      <c r="G112" s="5" t="s">
        <v>258</v>
      </c>
      <c r="H112" s="5" t="s">
        <v>174</v>
      </c>
      <c r="I112" s="5" t="s">
        <v>259</v>
      </c>
      <c r="J112" s="5" t="s">
        <v>144</v>
      </c>
      <c r="K112" s="5" t="s">
        <v>131</v>
      </c>
      <c r="L112" s="5" t="s">
        <v>260</v>
      </c>
      <c r="M112" s="5" t="s">
        <v>61</v>
      </c>
      <c r="O112" s="13">
        <f>processes!O109/millipoints!O$10*millipoints!O$11/100</f>
        <v>4.6645372799999997E-7</v>
      </c>
      <c r="P112" s="13">
        <f>processes!S109/millipoints!P$10*millipoints!P$11/100</f>
        <v>3.8519446798507456E-9</v>
      </c>
      <c r="Q112" s="13">
        <f>processes!T109/millipoints!Q$10*millipoints!Q$11/100</f>
        <v>1.0426541449640287E-7</v>
      </c>
      <c r="R112" s="13">
        <f>processes!U109/millipoints!R$10*millipoints!R$11/100</f>
        <v>3.0261987826086953E-9</v>
      </c>
      <c r="S112" s="13">
        <f>processes!V109/millipoints!S$10*millipoints!S$11/100</f>
        <v>5.4029101620512815E-8</v>
      </c>
      <c r="T112" s="13">
        <f>processes!W109/millipoints!T$10*millipoints!T$11/100</f>
        <v>7.0378653887005646E-8</v>
      </c>
      <c r="U112" s="13">
        <f>processes!X109/millipoints!U$10*millipoints!U$11/100</f>
        <v>1.1646661670935963E-7</v>
      </c>
      <c r="V112" s="13">
        <f>processes!Y109/millipoints!V$10*millipoints!V$11/100</f>
        <v>1.3046217185534589E-8</v>
      </c>
      <c r="W112" s="13">
        <f>processes!Z109/millipoints!W$10*millipoints!W$11/100</f>
        <v>3.1765687040000006E-7</v>
      </c>
      <c r="X112" s="13">
        <f>processes!AA109/millipoints!X$10*millipoints!X$11/100</f>
        <v>7.9285686799999999E-8</v>
      </c>
      <c r="Y112" s="13">
        <f>processes!AB109/millipoints!Y$10*millipoints!Y$11/100</f>
        <v>2.5942205741176471E-7</v>
      </c>
      <c r="Z112" s="13">
        <f>processes!AC109/millipoints!Z$10*millipoints!Z$11/100</f>
        <v>1.1608266875829383E-8</v>
      </c>
      <c r="AA112" s="13">
        <f>processes!AD109/millipoints!AA$10*millipoints!AA$11/100</f>
        <v>8.5759470913348935E-8</v>
      </c>
      <c r="AB112" s="13">
        <f>processes!AE109/millipoints!AB$10*millipoints!AB$11/100</f>
        <v>8.2304082248520717E-9</v>
      </c>
      <c r="AC112" s="13">
        <f>processes!AF109/millipoints!AC$10*millipoints!AC$11/100</f>
        <v>1.0867304E-8</v>
      </c>
      <c r="AD112" s="13">
        <f>processes!AG109/millipoints!AD$10*millipoints!AD$11/100</f>
        <v>5.7479317802197799E-8</v>
      </c>
      <c r="AF112" s="12">
        <f t="shared" si="5"/>
        <v>1.6618272577892678E-3</v>
      </c>
      <c r="AG112" t="str">
        <f t="shared" si="7"/>
        <v xml:space="preserve">kg </v>
      </c>
    </row>
    <row r="113" spans="2:33">
      <c r="B113" s="5">
        <f t="shared" si="6"/>
        <v>101</v>
      </c>
      <c r="C113" s="5" t="s">
        <v>268</v>
      </c>
      <c r="D113" s="5" t="s">
        <v>61</v>
      </c>
      <c r="E113" s="5" t="s">
        <v>61</v>
      </c>
      <c r="F113" s="5" t="s">
        <v>61</v>
      </c>
      <c r="G113" s="5" t="s">
        <v>258</v>
      </c>
      <c r="H113" s="5" t="s">
        <v>174</v>
      </c>
      <c r="I113" s="5" t="s">
        <v>259</v>
      </c>
      <c r="J113" s="5" t="s">
        <v>144</v>
      </c>
      <c r="K113" s="5" t="s">
        <v>269</v>
      </c>
      <c r="L113" s="5" t="s">
        <v>260</v>
      </c>
      <c r="M113" s="5" t="s">
        <v>61</v>
      </c>
      <c r="O113" s="13">
        <f>processes!O110/millipoints!O$10*millipoints!O$11/100</f>
        <v>1.3703362919999998E-7</v>
      </c>
      <c r="P113" s="13">
        <f>processes!S110/millipoints!P$10*millipoints!P$11/100</f>
        <v>2.5528348164179102E-9</v>
      </c>
      <c r="Q113" s="13">
        <f>processes!T110/millipoints!Q$10*millipoints!Q$11/100</f>
        <v>5.5745016258992803E-8</v>
      </c>
      <c r="R113" s="13">
        <f>processes!U110/millipoints!R$10*millipoints!R$11/100</f>
        <v>1.0264890956521738E-9</v>
      </c>
      <c r="S113" s="13">
        <f>processes!V110/millipoints!S$10*millipoints!S$11/100</f>
        <v>2.6097404676923077E-8</v>
      </c>
      <c r="T113" s="13">
        <f>processes!W110/millipoints!T$10*millipoints!T$11/100</f>
        <v>3.9732574079096048E-8</v>
      </c>
      <c r="U113" s="13">
        <f>processes!X110/millipoints!U$10*millipoints!U$11/100</f>
        <v>6.4825924384236449E-8</v>
      </c>
      <c r="V113" s="13">
        <f>processes!Y110/millipoints!V$10*millipoints!V$11/100</f>
        <v>4.5882414834905655E-9</v>
      </c>
      <c r="W113" s="13">
        <f>processes!Z110/millipoints!W$10*millipoints!W$11/100</f>
        <v>1.884380672E-7</v>
      </c>
      <c r="X113" s="13">
        <f>processes!AA110/millipoints!X$10*millipoints!X$11/100</f>
        <v>4.8833493919999998E-8</v>
      </c>
      <c r="Y113" s="13">
        <f>processes!AB110/millipoints!Y$10*millipoints!Y$11/100</f>
        <v>1.4605001637647059E-7</v>
      </c>
      <c r="Z113" s="13">
        <f>processes!AC110/millipoints!Z$10*millipoints!Z$11/100</f>
        <v>7.1697563886255915E-9</v>
      </c>
      <c r="AA113" s="13">
        <f>processes!AD110/millipoints!AA$10*millipoints!AA$11/100</f>
        <v>4.2941158819672127E-8</v>
      </c>
      <c r="AB113" s="13">
        <f>processes!AE110/millipoints!AB$10*millipoints!AB$11/100</f>
        <v>2.7823285065088752E-9</v>
      </c>
      <c r="AC113" s="13">
        <f>processes!AF110/millipoints!AC$10*millipoints!AC$11/100</f>
        <v>5.4315465600000011E-9</v>
      </c>
      <c r="AD113" s="13">
        <f>processes!AG110/millipoints!AD$10*millipoints!AD$11/100</f>
        <v>2.9931938608058608E-8</v>
      </c>
      <c r="AF113" s="12">
        <f t="shared" si="5"/>
        <v>8.0318042037414491E-4</v>
      </c>
      <c r="AG113" t="str">
        <f t="shared" si="7"/>
        <v xml:space="preserve">kg </v>
      </c>
    </row>
    <row r="114" spans="2:33">
      <c r="B114" s="5">
        <f t="shared" si="6"/>
        <v>102</v>
      </c>
      <c r="C114" s="5" t="s">
        <v>270</v>
      </c>
      <c r="D114" s="5" t="s">
        <v>61</v>
      </c>
      <c r="E114" s="5" t="s">
        <v>61</v>
      </c>
      <c r="F114" s="5" t="s">
        <v>61</v>
      </c>
      <c r="G114" s="5" t="s">
        <v>258</v>
      </c>
      <c r="H114" s="5" t="s">
        <v>174</v>
      </c>
      <c r="I114" s="5" t="s">
        <v>259</v>
      </c>
      <c r="J114" s="5" t="s">
        <v>144</v>
      </c>
      <c r="K114" s="5" t="s">
        <v>131</v>
      </c>
      <c r="L114" s="5" t="s">
        <v>260</v>
      </c>
      <c r="M114" s="5" t="s">
        <v>61</v>
      </c>
      <c r="O114" s="13">
        <f>processes!O111/millipoints!O$10*millipoints!O$11/100</f>
        <v>3.8905359999999996E-6</v>
      </c>
      <c r="P114" s="13">
        <f>processes!S111/millipoints!P$10*millipoints!P$11/100</f>
        <v>3.8954501285447761E-9</v>
      </c>
      <c r="Q114" s="13">
        <f>processes!T111/millipoints!Q$10*millipoints!Q$11/100</f>
        <v>1.7823848093525178E-7</v>
      </c>
      <c r="R114" s="13">
        <f>processes!U111/millipoints!R$10*millipoints!R$11/100</f>
        <v>3.1209217391304346E-9</v>
      </c>
      <c r="S114" s="13">
        <f>processes!V111/millipoints!S$10*millipoints!S$11/100</f>
        <v>1.9451847958974355E-7</v>
      </c>
      <c r="T114" s="13">
        <f>processes!W111/millipoints!T$10*millipoints!T$11/100</f>
        <v>7.1901332209039529E-8</v>
      </c>
      <c r="U114" s="13">
        <f>processes!X111/millipoints!U$10*millipoints!U$11/100</f>
        <v>1.588922978817734E-7</v>
      </c>
      <c r="V114" s="13">
        <f>processes!Y111/millipoints!V$10*millipoints!V$11/100</f>
        <v>1.3580436666666666E-8</v>
      </c>
      <c r="W114" s="13">
        <f>processes!Z111/millipoints!W$10*millipoints!W$11/100</f>
        <v>3.2662708480000003E-7</v>
      </c>
      <c r="X114" s="13">
        <f>processes!AA111/millipoints!X$10*millipoints!X$11/100</f>
        <v>7.9768270399999997E-8</v>
      </c>
      <c r="Y114" s="13">
        <f>processes!AB111/millipoints!Y$10*millipoints!Y$11/100</f>
        <v>2.6781543905882358E-7</v>
      </c>
      <c r="Z114" s="13">
        <f>processes!AC111/millipoints!Z$10*millipoints!Z$11/100</f>
        <v>1.2547404909952606E-8</v>
      </c>
      <c r="AA114" s="13">
        <f>processes!AD111/millipoints!AA$10*millipoints!AA$11/100</f>
        <v>1.523855662763466E-7</v>
      </c>
      <c r="AB114" s="13">
        <f>processes!AE111/millipoints!AB$10*millipoints!AB$11/100</f>
        <v>8.9264511372781052E-9</v>
      </c>
      <c r="AC114" s="13">
        <f>processes!AF111/millipoints!AC$10*millipoints!AC$11/100</f>
        <v>1.1471435999999999E-8</v>
      </c>
      <c r="AD114" s="13">
        <f>processes!AG111/millipoints!AD$10*millipoints!AD$11/100</f>
        <v>5.7665379438339437E-8</v>
      </c>
      <c r="AF114" s="12">
        <f t="shared" si="5"/>
        <v>5.4318904311708915E-3</v>
      </c>
      <c r="AG114" t="str">
        <f t="shared" si="7"/>
        <v xml:space="preserve">kg </v>
      </c>
    </row>
    <row r="115" spans="2:33">
      <c r="B115" s="5">
        <f t="shared" si="6"/>
        <v>103</v>
      </c>
      <c r="C115" s="5" t="s">
        <v>271</v>
      </c>
      <c r="D115" s="5" t="s">
        <v>61</v>
      </c>
      <c r="E115" s="5" t="s">
        <v>61</v>
      </c>
      <c r="F115" s="5" t="s">
        <v>61</v>
      </c>
      <c r="G115" s="5" t="s">
        <v>258</v>
      </c>
      <c r="H115" s="5" t="s">
        <v>174</v>
      </c>
      <c r="I115" s="5" t="s">
        <v>259</v>
      </c>
      <c r="J115" s="5" t="s">
        <v>144</v>
      </c>
      <c r="K115" s="5" t="s">
        <v>131</v>
      </c>
      <c r="L115" s="5" t="s">
        <v>260</v>
      </c>
      <c r="M115" s="5" t="s">
        <v>61</v>
      </c>
      <c r="O115" s="13">
        <f>processes!O112/millipoints!O$10*millipoints!O$11/100</f>
        <v>5.2017734599999998E-5</v>
      </c>
      <c r="P115" s="13">
        <f>processes!S112/millipoints!P$10*millipoints!P$11/100</f>
        <v>4.6214139804104466E-9</v>
      </c>
      <c r="Q115" s="13">
        <f>processes!T112/millipoints!Q$10*millipoints!Q$11/100</f>
        <v>2.413750212230216E-7</v>
      </c>
      <c r="R115" s="13">
        <f>processes!U112/millipoints!R$10*millipoints!R$11/100</f>
        <v>4.4705464347826082E-9</v>
      </c>
      <c r="S115" s="13">
        <f>processes!V112/millipoints!S$10*millipoints!S$11/100</f>
        <v>2.5323996143589749E-6</v>
      </c>
      <c r="T115" s="13">
        <f>processes!W112/millipoints!T$10*millipoints!T$11/100</f>
        <v>9.7356455474576266E-8</v>
      </c>
      <c r="U115" s="13">
        <f>processes!X112/millipoints!U$10*millipoints!U$11/100</f>
        <v>7.9362799162561579E-7</v>
      </c>
      <c r="V115" s="13">
        <f>processes!Y112/millipoints!V$10*millipoints!V$11/100</f>
        <v>2.2474893419811317E-8</v>
      </c>
      <c r="W115" s="13">
        <f>processes!Z112/millipoints!W$10*millipoints!W$11/100</f>
        <v>4.762561664E-7</v>
      </c>
      <c r="X115" s="13">
        <f>processes!AA112/millipoints!X$10*millipoints!X$11/100</f>
        <v>8.7806039399999988E-8</v>
      </c>
      <c r="Y115" s="13">
        <f>processes!AB112/millipoints!Y$10*millipoints!Y$11/100</f>
        <v>2.8844114823529415E-7</v>
      </c>
      <c r="Z115" s="13">
        <f>processes!AC112/millipoints!Z$10*millipoints!Z$11/100</f>
        <v>2.8203329616113743E-8</v>
      </c>
      <c r="AA115" s="13">
        <f>processes!AD112/millipoints!AA$10*millipoints!AA$11/100</f>
        <v>2.0536638800936769E-6</v>
      </c>
      <c r="AB115" s="13">
        <f>processes!AE112/millipoints!AB$10*millipoints!AB$11/100</f>
        <v>2.1222078550295857E-8</v>
      </c>
      <c r="AC115" s="13">
        <f>processes!AF112/millipoints!AC$10*millipoints!AC$11/100</f>
        <v>2.8563946399999997E-7</v>
      </c>
      <c r="AD115" s="13">
        <f>processes!AG112/millipoints!AD$10*millipoints!AD$11/100</f>
        <v>6.0776756175824178E-8</v>
      </c>
      <c r="AF115" s="12">
        <f t="shared" si="5"/>
        <v>5.9016069398988395E-2</v>
      </c>
      <c r="AG115" t="str">
        <f t="shared" si="7"/>
        <v xml:space="preserve">kg </v>
      </c>
    </row>
    <row r="116" spans="2:33">
      <c r="B116" s="5">
        <f t="shared" si="6"/>
        <v>104</v>
      </c>
      <c r="C116" s="5" t="s">
        <v>272</v>
      </c>
      <c r="D116" s="5" t="s">
        <v>61</v>
      </c>
      <c r="E116" s="5" t="s">
        <v>61</v>
      </c>
      <c r="F116" s="5" t="s">
        <v>61</v>
      </c>
      <c r="G116" s="5" t="s">
        <v>258</v>
      </c>
      <c r="H116" s="5" t="s">
        <v>174</v>
      </c>
      <c r="I116" s="5" t="s">
        <v>259</v>
      </c>
      <c r="J116" s="5" t="s">
        <v>144</v>
      </c>
      <c r="K116" s="5" t="s">
        <v>269</v>
      </c>
      <c r="L116" s="5" t="s">
        <v>260</v>
      </c>
      <c r="M116" s="5" t="s">
        <v>61</v>
      </c>
      <c r="O116" s="13">
        <f>processes!O113/millipoints!O$10*millipoints!O$11/100</f>
        <v>1.9413097339999998E-10</v>
      </c>
      <c r="P116" s="13">
        <f>processes!S113/millipoints!P$10*millipoints!P$11/100</f>
        <v>3.6165158722014921E-12</v>
      </c>
      <c r="Q116" s="13">
        <f>processes!T113/millipoints!Q$10*millipoints!Q$11/100</f>
        <v>7.8972106366906469E-11</v>
      </c>
      <c r="R116" s="13">
        <f>processes!U113/millipoints!R$10*millipoints!R$11/100</f>
        <v>1.4541929043478258E-12</v>
      </c>
      <c r="S116" s="13">
        <f>processes!V113/millipoints!S$10*millipoints!S$11/100</f>
        <v>3.6971324430769236E-11</v>
      </c>
      <c r="T116" s="13">
        <f>processes!W113/millipoints!T$10*millipoints!T$11/100</f>
        <v>5.6287813977401127E-11</v>
      </c>
      <c r="U116" s="13">
        <f>processes!X113/millipoints!U$10*millipoints!U$11/100</f>
        <v>9.1836726014778305E-11</v>
      </c>
      <c r="V116" s="13">
        <f>processes!Y113/millipoints!V$10*millipoints!V$11/100</f>
        <v>6.5000087979559749E-12</v>
      </c>
      <c r="W116" s="13">
        <f>processes!Z113/millipoints!W$10*millipoints!W$11/100</f>
        <v>2.6695392000000003E-10</v>
      </c>
      <c r="X116" s="13">
        <f>processes!AA113/millipoints!X$10*millipoints!X$11/100</f>
        <v>6.9180784039999999E-11</v>
      </c>
      <c r="Y116" s="13">
        <f>processes!AB113/millipoints!Y$10*millipoints!Y$11/100</f>
        <v>2.0690418447058824E-10</v>
      </c>
      <c r="Z116" s="13">
        <f>processes!AC113/millipoints!Z$10*millipoints!Z$11/100</f>
        <v>1.0157154923459716E-11</v>
      </c>
      <c r="AA116" s="13">
        <f>processes!AD113/millipoints!AA$10*millipoints!AA$11/100</f>
        <v>6.0833306978922715E-11</v>
      </c>
      <c r="AB116" s="13">
        <f>processes!AE113/millipoints!AB$10*millipoints!AB$11/100</f>
        <v>3.9416320508875729E-12</v>
      </c>
      <c r="AC116" s="13">
        <f>processes!AF113/millipoints!AC$10*millipoints!AC$11/100</f>
        <v>7.6946909599999996E-12</v>
      </c>
      <c r="AD116" s="13">
        <f>processes!AG113/millipoints!AD$10*millipoints!AD$11/100</f>
        <v>4.2403579694749696E-11</v>
      </c>
      <c r="AF116" s="12">
        <f t="shared" si="5"/>
        <v>1.1378389148829684E-6</v>
      </c>
      <c r="AG116" t="str">
        <f t="shared" si="7"/>
        <v xml:space="preserve">kg </v>
      </c>
    </row>
    <row r="117" spans="2:33">
      <c r="B117" s="5">
        <f t="shared" si="6"/>
        <v>105</v>
      </c>
      <c r="C117" s="5" t="s">
        <v>273</v>
      </c>
      <c r="D117" s="5" t="s">
        <v>61</v>
      </c>
      <c r="E117" s="5" t="s">
        <v>61</v>
      </c>
      <c r="F117" s="5" t="s">
        <v>61</v>
      </c>
      <c r="G117" s="5" t="s">
        <v>258</v>
      </c>
      <c r="H117" s="5" t="s">
        <v>174</v>
      </c>
      <c r="I117" s="5" t="s">
        <v>259</v>
      </c>
      <c r="J117" s="5" t="s">
        <v>144</v>
      </c>
      <c r="K117" s="5" t="s">
        <v>131</v>
      </c>
      <c r="L117" s="5" t="s">
        <v>260</v>
      </c>
      <c r="M117" s="5" t="s">
        <v>61</v>
      </c>
      <c r="O117" s="13">
        <f>processes!O114/millipoints!O$10*millipoints!O$11/100</f>
        <v>1.3703362919999998E-7</v>
      </c>
      <c r="P117" s="13">
        <f>processes!S114/millipoints!P$10*millipoints!P$11/100</f>
        <v>2.5528348164179102E-9</v>
      </c>
      <c r="Q117" s="13">
        <f>processes!T114/millipoints!Q$10*millipoints!Q$11/100</f>
        <v>5.5745016258992803E-8</v>
      </c>
      <c r="R117" s="13">
        <f>processes!U114/millipoints!R$10*millipoints!R$11/100</f>
        <v>1.0264891130434783E-9</v>
      </c>
      <c r="S117" s="13">
        <f>processes!V114/millipoints!S$10*millipoints!S$11/100</f>
        <v>2.6097404676923077E-8</v>
      </c>
      <c r="T117" s="13">
        <f>processes!W114/millipoints!T$10*millipoints!T$11/100</f>
        <v>3.9732574079096048E-8</v>
      </c>
      <c r="U117" s="13">
        <f>processes!X114/millipoints!U$10*millipoints!U$11/100</f>
        <v>6.4825924384236449E-8</v>
      </c>
      <c r="V117" s="13">
        <f>processes!Y114/millipoints!V$10*millipoints!V$11/100</f>
        <v>4.5882416022012579E-9</v>
      </c>
      <c r="W117" s="13">
        <f>processes!Z114/millipoints!W$10*millipoints!W$11/100</f>
        <v>1.884380672E-7</v>
      </c>
      <c r="X117" s="13">
        <f>processes!AA114/millipoints!X$10*millipoints!X$11/100</f>
        <v>4.8833494660000002E-8</v>
      </c>
      <c r="Y117" s="13">
        <f>processes!AB114/millipoints!Y$10*millipoints!Y$11/100</f>
        <v>1.4605001788235295E-7</v>
      </c>
      <c r="Z117" s="13">
        <f>processes!AC114/millipoints!Z$10*millipoints!Z$11/100</f>
        <v>7.169756507345971E-9</v>
      </c>
      <c r="AA117" s="13">
        <f>processes!AD114/millipoints!AA$10*millipoints!AA$11/100</f>
        <v>4.2941159269320837E-8</v>
      </c>
      <c r="AB117" s="13">
        <f>processes!AE114/millipoints!AB$10*millipoints!AB$11/100</f>
        <v>2.7823285065088752E-9</v>
      </c>
      <c r="AC117" s="13">
        <f>processes!AF114/millipoints!AC$10*millipoints!AC$11/100</f>
        <v>5.4315465600000011E-9</v>
      </c>
      <c r="AD117" s="13">
        <f>processes!AG114/millipoints!AD$10*millipoints!AD$11/100</f>
        <v>2.9931938608058608E-8</v>
      </c>
      <c r="AF117" s="12">
        <f t="shared" si="5"/>
        <v>8.031804233244983E-4</v>
      </c>
      <c r="AG117" t="str">
        <f t="shared" si="7"/>
        <v xml:space="preserve">kg </v>
      </c>
    </row>
    <row r="118" spans="2:33">
      <c r="B118" s="5">
        <f t="shared" si="6"/>
        <v>106</v>
      </c>
      <c r="C118" s="5" t="s">
        <v>274</v>
      </c>
      <c r="D118" s="5" t="s">
        <v>61</v>
      </c>
      <c r="E118" s="5" t="s">
        <v>61</v>
      </c>
      <c r="F118" s="5" t="s">
        <v>61</v>
      </c>
      <c r="G118" s="5" t="s">
        <v>258</v>
      </c>
      <c r="H118" s="5" t="s">
        <v>174</v>
      </c>
      <c r="I118" s="5" t="s">
        <v>259</v>
      </c>
      <c r="J118" s="5" t="s">
        <v>144</v>
      </c>
      <c r="K118" s="5" t="s">
        <v>131</v>
      </c>
      <c r="L118" s="5" t="s">
        <v>260</v>
      </c>
      <c r="M118" s="5" t="s">
        <v>61</v>
      </c>
      <c r="O118" s="13">
        <f>processes!O115/millipoints!O$10*millipoints!O$11/100</f>
        <v>1.3703362919999998E-7</v>
      </c>
      <c r="P118" s="13">
        <f>processes!S115/millipoints!P$10*millipoints!P$11/100</f>
        <v>2.5528348164179102E-9</v>
      </c>
      <c r="Q118" s="13">
        <f>processes!T115/millipoints!Q$10*millipoints!Q$11/100</f>
        <v>5.5745016258992803E-8</v>
      </c>
      <c r="R118" s="13">
        <f>processes!U115/millipoints!R$10*millipoints!R$11/100</f>
        <v>1.0264891130434783E-9</v>
      </c>
      <c r="S118" s="13">
        <f>processes!V115/millipoints!S$10*millipoints!S$11/100</f>
        <v>2.6097404676923077E-8</v>
      </c>
      <c r="T118" s="13">
        <f>processes!W115/millipoints!T$10*millipoints!T$11/100</f>
        <v>3.9732574079096048E-8</v>
      </c>
      <c r="U118" s="13">
        <f>processes!X115/millipoints!U$10*millipoints!U$11/100</f>
        <v>6.4825924384236449E-8</v>
      </c>
      <c r="V118" s="13">
        <f>processes!Y115/millipoints!V$10*millipoints!V$11/100</f>
        <v>4.5882414834905655E-9</v>
      </c>
      <c r="W118" s="13">
        <f>processes!Z115/millipoints!W$10*millipoints!W$11/100</f>
        <v>1.884380672E-7</v>
      </c>
      <c r="X118" s="13">
        <f>processes!AA115/millipoints!X$10*millipoints!X$11/100</f>
        <v>4.8833493919999998E-8</v>
      </c>
      <c r="Y118" s="13">
        <f>processes!AB115/millipoints!Y$10*millipoints!Y$11/100</f>
        <v>1.4605001788235295E-7</v>
      </c>
      <c r="Z118" s="13">
        <f>processes!AC115/millipoints!Z$10*millipoints!Z$11/100</f>
        <v>7.169756507345971E-9</v>
      </c>
      <c r="AA118" s="13">
        <f>processes!AD115/millipoints!AA$10*millipoints!AA$11/100</f>
        <v>4.2941158819672127E-8</v>
      </c>
      <c r="AB118" s="13">
        <f>processes!AE115/millipoints!AB$10*millipoints!AB$11/100</f>
        <v>2.7823285065088752E-9</v>
      </c>
      <c r="AC118" s="13">
        <f>processes!AF115/millipoints!AC$10*millipoints!AC$11/100</f>
        <v>5.4315465600000011E-9</v>
      </c>
      <c r="AD118" s="13">
        <f>processes!AG115/millipoints!AD$10*millipoints!AD$11/100</f>
        <v>2.9931938608058608E-8</v>
      </c>
      <c r="AF118" s="12">
        <f t="shared" si="5"/>
        <v>8.0318042201613896E-4</v>
      </c>
      <c r="AG118" t="str">
        <f t="shared" si="7"/>
        <v xml:space="preserve">kg </v>
      </c>
    </row>
    <row r="119" spans="2:33">
      <c r="B119" s="5">
        <f t="shared" si="6"/>
        <v>107</v>
      </c>
      <c r="C119" s="5" t="s">
        <v>275</v>
      </c>
      <c r="D119" s="5" t="s">
        <v>61</v>
      </c>
      <c r="E119" s="5" t="s">
        <v>61</v>
      </c>
      <c r="F119" s="5" t="s">
        <v>61</v>
      </c>
      <c r="G119" s="5" t="s">
        <v>258</v>
      </c>
      <c r="H119" s="5" t="s">
        <v>174</v>
      </c>
      <c r="I119" s="5" t="s">
        <v>259</v>
      </c>
      <c r="J119" s="5" t="s">
        <v>144</v>
      </c>
      <c r="K119" s="5" t="s">
        <v>131</v>
      </c>
      <c r="L119" s="5" t="s">
        <v>260</v>
      </c>
      <c r="M119" s="5" t="s">
        <v>61</v>
      </c>
      <c r="O119" s="13">
        <f>processes!O116/millipoints!O$10*millipoints!O$11/100</f>
        <v>1.3703362919999998E-7</v>
      </c>
      <c r="P119" s="13">
        <f>processes!S116/millipoints!P$10*millipoints!P$11/100</f>
        <v>2.5528348164179102E-9</v>
      </c>
      <c r="Q119" s="13">
        <f>processes!T116/millipoints!Q$10*millipoints!Q$11/100</f>
        <v>5.5745016258992803E-8</v>
      </c>
      <c r="R119" s="13">
        <f>processes!U116/millipoints!R$10*millipoints!R$11/100</f>
        <v>1.0264891130434783E-9</v>
      </c>
      <c r="S119" s="13">
        <f>processes!V116/millipoints!S$10*millipoints!S$11/100</f>
        <v>2.6097404676923077E-8</v>
      </c>
      <c r="T119" s="13">
        <f>processes!W116/millipoints!T$10*millipoints!T$11/100</f>
        <v>3.9732574079096048E-8</v>
      </c>
      <c r="U119" s="13">
        <f>processes!X116/millipoints!U$10*millipoints!U$11/100</f>
        <v>6.4825924384236449E-8</v>
      </c>
      <c r="V119" s="13">
        <f>processes!Y116/millipoints!V$10*millipoints!V$11/100</f>
        <v>4.5882414834905655E-9</v>
      </c>
      <c r="W119" s="13">
        <f>processes!Z116/millipoints!W$10*millipoints!W$11/100</f>
        <v>1.884380672E-7</v>
      </c>
      <c r="X119" s="13">
        <f>processes!AA116/millipoints!X$10*millipoints!X$11/100</f>
        <v>4.8833493919999998E-8</v>
      </c>
      <c r="Y119" s="13">
        <f>processes!AB116/millipoints!Y$10*millipoints!Y$11/100</f>
        <v>1.4605001788235295E-7</v>
      </c>
      <c r="Z119" s="13">
        <f>processes!AC116/millipoints!Z$10*millipoints!Z$11/100</f>
        <v>7.169756507345971E-9</v>
      </c>
      <c r="AA119" s="13">
        <f>processes!AD116/millipoints!AA$10*millipoints!AA$11/100</f>
        <v>4.2941158819672127E-8</v>
      </c>
      <c r="AB119" s="13">
        <f>processes!AE116/millipoints!AB$10*millipoints!AB$11/100</f>
        <v>2.7823285065088752E-9</v>
      </c>
      <c r="AC119" s="13">
        <f>processes!AF116/millipoints!AC$10*millipoints!AC$11/100</f>
        <v>5.4315465600000011E-9</v>
      </c>
      <c r="AD119" s="13">
        <f>processes!AG116/millipoints!AD$10*millipoints!AD$11/100</f>
        <v>2.9931938608058608E-8</v>
      </c>
      <c r="AF119" s="12">
        <f t="shared" si="5"/>
        <v>8.0318042201613896E-4</v>
      </c>
      <c r="AG119" t="str">
        <f t="shared" si="7"/>
        <v xml:space="preserve">kg </v>
      </c>
    </row>
    <row r="120" spans="2:33">
      <c r="B120" s="5">
        <f t="shared" si="6"/>
        <v>108</v>
      </c>
      <c r="C120" s="5" t="s">
        <v>276</v>
      </c>
      <c r="D120" s="5" t="s">
        <v>61</v>
      </c>
      <c r="E120" s="5" t="s">
        <v>61</v>
      </c>
      <c r="F120" s="5" t="s">
        <v>61</v>
      </c>
      <c r="G120" s="5" t="s">
        <v>258</v>
      </c>
      <c r="H120" s="5" t="s">
        <v>174</v>
      </c>
      <c r="I120" s="5" t="s">
        <v>259</v>
      </c>
      <c r="J120" s="5" t="s">
        <v>144</v>
      </c>
      <c r="K120" s="5" t="s">
        <v>131</v>
      </c>
      <c r="L120" s="5" t="s">
        <v>260</v>
      </c>
      <c r="M120" s="5" t="s">
        <v>61</v>
      </c>
      <c r="O120" s="13">
        <f>processes!O117/millipoints!O$10*millipoints!O$11/100</f>
        <v>1.3703362919999998E-7</v>
      </c>
      <c r="P120" s="13">
        <f>processes!S117/millipoints!P$10*millipoints!P$11/100</f>
        <v>2.5528348164179102E-9</v>
      </c>
      <c r="Q120" s="13">
        <f>processes!T117/millipoints!Q$10*millipoints!Q$11/100</f>
        <v>5.5745016258992803E-8</v>
      </c>
      <c r="R120" s="13">
        <f>processes!U117/millipoints!R$10*millipoints!R$11/100</f>
        <v>1.0264891130434783E-9</v>
      </c>
      <c r="S120" s="13">
        <f>processes!V117/millipoints!S$10*millipoints!S$11/100</f>
        <v>2.6097404676923077E-8</v>
      </c>
      <c r="T120" s="13">
        <f>processes!W117/millipoints!T$10*millipoints!T$11/100</f>
        <v>3.9732574079096048E-8</v>
      </c>
      <c r="U120" s="13">
        <f>processes!X117/millipoints!U$10*millipoints!U$11/100</f>
        <v>6.4825924384236449E-8</v>
      </c>
      <c r="V120" s="13">
        <f>processes!Y117/millipoints!V$10*millipoints!V$11/100</f>
        <v>4.5882414834905655E-9</v>
      </c>
      <c r="W120" s="13">
        <f>processes!Z117/millipoints!W$10*millipoints!W$11/100</f>
        <v>1.884380672E-7</v>
      </c>
      <c r="X120" s="13">
        <f>processes!AA117/millipoints!X$10*millipoints!X$11/100</f>
        <v>4.8833493919999998E-8</v>
      </c>
      <c r="Y120" s="13">
        <f>processes!AB117/millipoints!Y$10*millipoints!Y$11/100</f>
        <v>1.4605001788235295E-7</v>
      </c>
      <c r="Z120" s="13">
        <f>processes!AC117/millipoints!Z$10*millipoints!Z$11/100</f>
        <v>7.169756507345971E-9</v>
      </c>
      <c r="AA120" s="13">
        <f>processes!AD117/millipoints!AA$10*millipoints!AA$11/100</f>
        <v>4.2941158819672127E-8</v>
      </c>
      <c r="AB120" s="13">
        <f>processes!AE117/millipoints!AB$10*millipoints!AB$11/100</f>
        <v>2.7823285065088752E-9</v>
      </c>
      <c r="AC120" s="13">
        <f>processes!AF117/millipoints!AC$10*millipoints!AC$11/100</f>
        <v>5.4315465600000011E-9</v>
      </c>
      <c r="AD120" s="13">
        <f>processes!AG117/millipoints!AD$10*millipoints!AD$11/100</f>
        <v>2.9931938608058608E-8</v>
      </c>
      <c r="AF120" s="12">
        <f t="shared" si="5"/>
        <v>8.0318042201613896E-4</v>
      </c>
      <c r="AG120" t="str">
        <f t="shared" si="7"/>
        <v xml:space="preserve">kg </v>
      </c>
    </row>
    <row r="121" spans="2:33">
      <c r="B121" s="5">
        <f t="shared" si="6"/>
        <v>109</v>
      </c>
      <c r="C121" s="5" t="s">
        <v>277</v>
      </c>
      <c r="D121" s="5" t="s">
        <v>61</v>
      </c>
      <c r="E121" s="5" t="s">
        <v>61</v>
      </c>
      <c r="F121" s="5" t="s">
        <v>61</v>
      </c>
      <c r="G121" s="5" t="s">
        <v>258</v>
      </c>
      <c r="H121" s="5" t="s">
        <v>174</v>
      </c>
      <c r="I121" s="5" t="s">
        <v>259</v>
      </c>
      <c r="J121" s="5" t="s">
        <v>144</v>
      </c>
      <c r="K121" s="5" t="s">
        <v>131</v>
      </c>
      <c r="L121" s="5" t="s">
        <v>260</v>
      </c>
      <c r="M121" s="5" t="s">
        <v>61</v>
      </c>
      <c r="O121" s="13">
        <f>processes!O118/millipoints!O$10*millipoints!O$11/100</f>
        <v>4.04762072E-5</v>
      </c>
      <c r="P121" s="13">
        <f>processes!S118/millipoints!P$10*millipoints!P$11/100</f>
        <v>4.7584861339552238E-9</v>
      </c>
      <c r="Q121" s="13">
        <f>processes!T118/millipoints!Q$10*millipoints!Q$11/100</f>
        <v>2.1091863633093526E-7</v>
      </c>
      <c r="R121" s="13">
        <f>processes!U118/millipoints!R$10*millipoints!R$11/100</f>
        <v>1.5317491999999999E-8</v>
      </c>
      <c r="S121" s="13">
        <f>processes!V118/millipoints!S$10*millipoints!S$11/100</f>
        <v>3.0614961230769231E-6</v>
      </c>
      <c r="T121" s="13">
        <f>processes!W118/millipoints!T$10*millipoints!T$11/100</f>
        <v>1.0318032334463278E-7</v>
      </c>
      <c r="U121" s="13">
        <f>processes!X118/millipoints!U$10*millipoints!U$11/100</f>
        <v>6.5371290596059105E-7</v>
      </c>
      <c r="V121" s="13">
        <f>processes!Y118/millipoints!V$10*millipoints!V$11/100</f>
        <v>2.4129903278301884E-8</v>
      </c>
      <c r="W121" s="13">
        <f>processes!Z118/millipoints!W$10*millipoints!W$11/100</f>
        <v>5.027296512E-7</v>
      </c>
      <c r="X121" s="13">
        <f>processes!AA118/millipoints!X$10*millipoints!X$11/100</f>
        <v>8.9262810800000009E-8</v>
      </c>
      <c r="Y121" s="13">
        <f>processes!AB118/millipoints!Y$10*millipoints!Y$11/100</f>
        <v>2.875697844705883E-7</v>
      </c>
      <c r="Z121" s="13">
        <f>processes!AC118/millipoints!Z$10*millipoints!Z$11/100</f>
        <v>3.0823095419431278E-8</v>
      </c>
      <c r="AA121" s="13">
        <f>processes!AD118/millipoints!AA$10*millipoints!AA$11/100</f>
        <v>3.5552357620608896E-6</v>
      </c>
      <c r="AB121" s="13">
        <f>processes!AE118/millipoints!AB$10*millipoints!AB$11/100</f>
        <v>2.1027942284023666E-8</v>
      </c>
      <c r="AC121" s="13">
        <f>processes!AF118/millipoints!AC$10*millipoints!AC$11/100</f>
        <v>2.1304333599999999E-7</v>
      </c>
      <c r="AD121" s="13">
        <f>processes!AG118/millipoints!AD$10*millipoints!AD$11/100</f>
        <v>6.1397520693528697E-8</v>
      </c>
      <c r="AF121" s="12">
        <f t="shared" si="5"/>
        <v>4.9310810973053794E-2</v>
      </c>
      <c r="AG121" t="str">
        <f t="shared" si="7"/>
        <v xml:space="preserve">kg </v>
      </c>
    </row>
    <row r="122" spans="2:33">
      <c r="B122" s="5">
        <f t="shared" si="6"/>
        <v>110</v>
      </c>
      <c r="C122" s="5" t="s">
        <v>278</v>
      </c>
      <c r="D122" s="5" t="s">
        <v>61</v>
      </c>
      <c r="E122" s="5" t="s">
        <v>61</v>
      </c>
      <c r="F122" s="5" t="s">
        <v>61</v>
      </c>
      <c r="G122" s="5" t="s">
        <v>258</v>
      </c>
      <c r="H122" s="5" t="s">
        <v>174</v>
      </c>
      <c r="I122" s="5" t="s">
        <v>259</v>
      </c>
      <c r="J122" s="5" t="s">
        <v>144</v>
      </c>
      <c r="K122" s="5" t="s">
        <v>131</v>
      </c>
      <c r="L122" s="5" t="s">
        <v>260</v>
      </c>
      <c r="M122" s="5" t="s">
        <v>61</v>
      </c>
      <c r="O122" s="13">
        <f>processes!O119/millipoints!O$10*millipoints!O$11/100</f>
        <v>3.8518958400000005E-6</v>
      </c>
      <c r="P122" s="13">
        <f>processes!S119/millipoints!P$10*millipoints!P$11/100</f>
        <v>3.8692022944029847E-9</v>
      </c>
      <c r="Q122" s="13">
        <f>processes!T119/millipoints!Q$10*millipoints!Q$11/100</f>
        <v>1.0154167532374102E-7</v>
      </c>
      <c r="R122" s="13">
        <f>processes!U119/millipoints!R$10*millipoints!R$11/100</f>
        <v>3.0577516521739128E-9</v>
      </c>
      <c r="S122" s="13">
        <f>processes!V119/millipoints!S$10*millipoints!S$11/100</f>
        <v>8.4744466051282052E-8</v>
      </c>
      <c r="T122" s="13">
        <f>processes!W119/millipoints!T$10*millipoints!T$11/100</f>
        <v>7.0789461977401129E-8</v>
      </c>
      <c r="U122" s="13">
        <f>processes!X119/millipoints!U$10*millipoints!U$11/100</f>
        <v>1.5242622940886696E-7</v>
      </c>
      <c r="V122" s="13">
        <f>processes!Y119/millipoints!V$10*millipoints!V$11/100</f>
        <v>1.324913768081761E-8</v>
      </c>
      <c r="W122" s="13">
        <f>processes!Z119/millipoints!W$10*millipoints!W$11/100</f>
        <v>3.2119959039999997E-7</v>
      </c>
      <c r="X122" s="13">
        <f>processes!AA119/millipoints!X$10*millipoints!X$11/100</f>
        <v>7.9467453000000008E-8</v>
      </c>
      <c r="Y122" s="13">
        <f>processes!AB119/millipoints!Y$10*millipoints!Y$11/100</f>
        <v>2.5955049411764701E-7</v>
      </c>
      <c r="Z122" s="13">
        <f>processes!AC119/millipoints!Z$10*millipoints!Z$11/100</f>
        <v>1.1977224170616113E-8</v>
      </c>
      <c r="AA122" s="13">
        <f>processes!AD119/millipoints!AA$10*millipoints!AA$11/100</f>
        <v>1.1161157845433256E-7</v>
      </c>
      <c r="AB122" s="13">
        <f>processes!AE119/millipoints!AB$10*millipoints!AB$11/100</f>
        <v>8.6087857100591721E-9</v>
      </c>
      <c r="AC122" s="13">
        <f>processes!AF119/millipoints!AC$10*millipoints!AC$11/100</f>
        <v>1.3696896E-8</v>
      </c>
      <c r="AD122" s="13">
        <f>processes!AG119/millipoints!AD$10*millipoints!AD$11/100</f>
        <v>5.7557213177045181E-8</v>
      </c>
      <c r="AF122" s="12">
        <f t="shared" si="5"/>
        <v>5.1452429994183878E-3</v>
      </c>
      <c r="AG122" t="str">
        <f t="shared" si="7"/>
        <v xml:space="preserve">kg </v>
      </c>
    </row>
    <row r="123" spans="2:33">
      <c r="B123" s="5">
        <f t="shared" si="6"/>
        <v>111</v>
      </c>
      <c r="C123" s="5" t="s">
        <v>279</v>
      </c>
      <c r="D123" s="5" t="s">
        <v>61</v>
      </c>
      <c r="E123" s="5" t="s">
        <v>61</v>
      </c>
      <c r="F123" s="5" t="s">
        <v>61</v>
      </c>
      <c r="G123" s="5" t="s">
        <v>258</v>
      </c>
      <c r="H123" s="5" t="s">
        <v>174</v>
      </c>
      <c r="I123" s="5" t="s">
        <v>259</v>
      </c>
      <c r="J123" s="5" t="s">
        <v>144</v>
      </c>
      <c r="K123" s="5" t="s">
        <v>131</v>
      </c>
      <c r="L123" s="5" t="s">
        <v>260</v>
      </c>
      <c r="M123" s="5" t="s">
        <v>61</v>
      </c>
      <c r="O123" s="13">
        <f>processes!O120/millipoints!O$10*millipoints!O$11/100</f>
        <v>2.6932963199999999E-6</v>
      </c>
      <c r="P123" s="13">
        <f>processes!S120/millipoints!P$10*millipoints!P$11/100</f>
        <v>3.9026330511194028E-9</v>
      </c>
      <c r="Q123" s="13">
        <f>processes!T120/millipoints!Q$10*millipoints!Q$11/100</f>
        <v>1.0272470223021583E-7</v>
      </c>
      <c r="R123" s="13">
        <f>processes!U120/millipoints!R$10*millipoints!R$11/100</f>
        <v>3.1209391304347821E-9</v>
      </c>
      <c r="S123" s="13">
        <f>processes!V120/millipoints!S$10*millipoints!S$11/100</f>
        <v>2.3798799220512822E-7</v>
      </c>
      <c r="T123" s="13">
        <f>processes!W120/millipoints!T$10*millipoints!T$11/100</f>
        <v>7.2316368022598861E-8</v>
      </c>
      <c r="U123" s="13">
        <f>processes!X120/millipoints!U$10*millipoints!U$11/100</f>
        <v>1.4170598448275865E-7</v>
      </c>
      <c r="V123" s="13">
        <f>processes!Y120/millipoints!V$10*millipoints!V$11/100</f>
        <v>1.3673934394654088E-8</v>
      </c>
      <c r="W123" s="13">
        <f>processes!Z120/millipoints!W$10*millipoints!W$11/100</f>
        <v>3.2811208960000002E-7</v>
      </c>
      <c r="X123" s="13">
        <f>processes!AA120/millipoints!X$10*millipoints!X$11/100</f>
        <v>7.9854746800000001E-8</v>
      </c>
      <c r="Y123" s="13">
        <f>processes!AB120/millipoints!Y$10*millipoints!Y$11/100</f>
        <v>2.6019490635294122E-7</v>
      </c>
      <c r="Z123" s="13">
        <f>processes!AC120/millipoints!Z$10*millipoints!Z$11/100</f>
        <v>1.2702422857819904E-8</v>
      </c>
      <c r="AA123" s="13">
        <f>processes!AD120/millipoints!AA$10*millipoints!AA$11/100</f>
        <v>1.786949350819672E-7</v>
      </c>
      <c r="AB123" s="13">
        <f>processes!AE120/millipoints!AB$10*millipoints!AB$11/100</f>
        <v>8.5736323917159746E-9</v>
      </c>
      <c r="AC123" s="13">
        <f>processes!AF120/millipoints!AC$10*millipoints!AC$11/100</f>
        <v>1.27102808E-8</v>
      </c>
      <c r="AD123" s="13">
        <f>processes!AG120/millipoints!AD$10*millipoints!AD$11/100</f>
        <v>5.7693386600732591E-8</v>
      </c>
      <c r="AF123" s="12">
        <f t="shared" si="5"/>
        <v>4.2072652740020857E-3</v>
      </c>
      <c r="AG123" t="str">
        <f t="shared" si="7"/>
        <v xml:space="preserve">kg </v>
      </c>
    </row>
    <row r="124" spans="2:33">
      <c r="B124" s="5">
        <f t="shared" si="6"/>
        <v>112</v>
      </c>
      <c r="C124" s="5" t="s">
        <v>280</v>
      </c>
      <c r="D124" s="5" t="s">
        <v>61</v>
      </c>
      <c r="E124" s="5" t="s">
        <v>61</v>
      </c>
      <c r="F124" s="5" t="s">
        <v>61</v>
      </c>
      <c r="G124" s="5" t="s">
        <v>258</v>
      </c>
      <c r="H124" s="5" t="s">
        <v>174</v>
      </c>
      <c r="I124" s="5" t="s">
        <v>259</v>
      </c>
      <c r="J124" s="5" t="s">
        <v>144</v>
      </c>
      <c r="K124" s="5" t="s">
        <v>269</v>
      </c>
      <c r="L124" s="5" t="s">
        <v>260</v>
      </c>
      <c r="M124" s="5" t="s">
        <v>61</v>
      </c>
      <c r="O124" s="13">
        <f>processes!O121/millipoints!O$10*millipoints!O$11/100</f>
        <v>1.3703362919999998E-7</v>
      </c>
      <c r="P124" s="13">
        <f>processes!S121/millipoints!P$10*millipoints!P$11/100</f>
        <v>2.5528348164179102E-9</v>
      </c>
      <c r="Q124" s="13">
        <f>processes!T121/millipoints!Q$10*millipoints!Q$11/100</f>
        <v>5.5745016258992803E-8</v>
      </c>
      <c r="R124" s="13">
        <f>processes!U121/millipoints!R$10*millipoints!R$11/100</f>
        <v>1.0264891130434783E-9</v>
      </c>
      <c r="S124" s="13">
        <f>processes!V121/millipoints!S$10*millipoints!S$11/100</f>
        <v>2.6097404676923077E-8</v>
      </c>
      <c r="T124" s="13">
        <f>processes!W121/millipoints!T$10*millipoints!T$11/100</f>
        <v>3.9732574079096048E-8</v>
      </c>
      <c r="U124" s="13">
        <f>processes!X121/millipoints!U$10*millipoints!U$11/100</f>
        <v>6.4825924384236449E-8</v>
      </c>
      <c r="V124" s="13">
        <f>processes!Y121/millipoints!V$10*millipoints!V$11/100</f>
        <v>4.5882414834905655E-9</v>
      </c>
      <c r="W124" s="13">
        <f>processes!Z121/millipoints!W$10*millipoints!W$11/100</f>
        <v>1.884380672E-7</v>
      </c>
      <c r="X124" s="13">
        <f>processes!AA121/millipoints!X$10*millipoints!X$11/100</f>
        <v>4.8833493919999998E-8</v>
      </c>
      <c r="Y124" s="13">
        <f>processes!AB121/millipoints!Y$10*millipoints!Y$11/100</f>
        <v>1.4605001788235295E-7</v>
      </c>
      <c r="Z124" s="13">
        <f>processes!AC121/millipoints!Z$10*millipoints!Z$11/100</f>
        <v>7.169756507345971E-9</v>
      </c>
      <c r="AA124" s="13">
        <f>processes!AD121/millipoints!AA$10*millipoints!AA$11/100</f>
        <v>4.2941159269320837E-8</v>
      </c>
      <c r="AB124" s="13">
        <f>processes!AE121/millipoints!AB$10*millipoints!AB$11/100</f>
        <v>2.7823285065088752E-9</v>
      </c>
      <c r="AC124" s="13">
        <f>processes!AF121/millipoints!AC$10*millipoints!AC$11/100</f>
        <v>5.4315465600000011E-9</v>
      </c>
      <c r="AD124" s="13">
        <f>processes!AG121/millipoints!AD$10*millipoints!AD$11/100</f>
        <v>2.9931938608058608E-8</v>
      </c>
      <c r="AF124" s="12">
        <f t="shared" si="5"/>
        <v>8.0318042246578763E-4</v>
      </c>
      <c r="AG124" t="str">
        <f t="shared" si="7"/>
        <v xml:space="preserve">kg </v>
      </c>
    </row>
    <row r="125" spans="2:33">
      <c r="B125" s="5">
        <f t="shared" si="6"/>
        <v>113</v>
      </c>
      <c r="C125" s="5" t="s">
        <v>281</v>
      </c>
      <c r="D125" s="5" t="s">
        <v>61</v>
      </c>
      <c r="E125" s="5" t="s">
        <v>61</v>
      </c>
      <c r="F125" s="5" t="s">
        <v>61</v>
      </c>
      <c r="G125" s="5" t="s">
        <v>258</v>
      </c>
      <c r="H125" s="5" t="s">
        <v>174</v>
      </c>
      <c r="I125" s="5" t="s">
        <v>259</v>
      </c>
      <c r="J125" s="5" t="s">
        <v>144</v>
      </c>
      <c r="K125" s="5" t="s">
        <v>131</v>
      </c>
      <c r="L125" s="5" t="s">
        <v>260</v>
      </c>
      <c r="M125" s="5" t="s">
        <v>61</v>
      </c>
      <c r="O125" s="13">
        <f>processes!O122/millipoints!O$10*millipoints!O$11/100</f>
        <v>1.3703362919999998E-7</v>
      </c>
      <c r="P125" s="13">
        <f>processes!S122/millipoints!P$10*millipoints!P$11/100</f>
        <v>2.5528348164179102E-9</v>
      </c>
      <c r="Q125" s="13">
        <f>processes!T122/millipoints!Q$10*millipoints!Q$11/100</f>
        <v>5.5745016258992803E-8</v>
      </c>
      <c r="R125" s="13">
        <f>processes!U122/millipoints!R$10*millipoints!R$11/100</f>
        <v>1.0264891130434783E-9</v>
      </c>
      <c r="S125" s="13">
        <f>processes!V122/millipoints!S$10*millipoints!S$11/100</f>
        <v>2.6097404676923077E-8</v>
      </c>
      <c r="T125" s="13">
        <f>processes!W122/millipoints!T$10*millipoints!T$11/100</f>
        <v>3.9732574079096048E-8</v>
      </c>
      <c r="U125" s="13">
        <f>processes!X122/millipoints!U$10*millipoints!U$11/100</f>
        <v>6.4825924384236449E-8</v>
      </c>
      <c r="V125" s="13">
        <f>processes!Y122/millipoints!V$10*millipoints!V$11/100</f>
        <v>4.5882414834905655E-9</v>
      </c>
      <c r="W125" s="13">
        <f>processes!Z122/millipoints!W$10*millipoints!W$11/100</f>
        <v>1.884380672E-7</v>
      </c>
      <c r="X125" s="13">
        <f>processes!AA122/millipoints!X$10*millipoints!X$11/100</f>
        <v>4.8833493919999998E-8</v>
      </c>
      <c r="Y125" s="13">
        <f>processes!AB122/millipoints!Y$10*millipoints!Y$11/100</f>
        <v>1.4605001788235295E-7</v>
      </c>
      <c r="Z125" s="13">
        <f>processes!AC122/millipoints!Z$10*millipoints!Z$11/100</f>
        <v>7.169756507345971E-9</v>
      </c>
      <c r="AA125" s="13">
        <f>processes!AD122/millipoints!AA$10*millipoints!AA$11/100</f>
        <v>4.2941158819672127E-8</v>
      </c>
      <c r="AB125" s="13">
        <f>processes!AE122/millipoints!AB$10*millipoints!AB$11/100</f>
        <v>2.7823285065088752E-9</v>
      </c>
      <c r="AC125" s="13">
        <f>processes!AF122/millipoints!AC$10*millipoints!AC$11/100</f>
        <v>5.4315465600000011E-9</v>
      </c>
      <c r="AD125" s="13">
        <f>processes!AG122/millipoints!AD$10*millipoints!AD$11/100</f>
        <v>2.9931938608058608E-8</v>
      </c>
      <c r="AF125" s="12">
        <f t="shared" si="5"/>
        <v>8.0318042201613896E-4</v>
      </c>
      <c r="AG125" t="str">
        <f t="shared" si="7"/>
        <v xml:space="preserve">kg </v>
      </c>
    </row>
    <row r="126" spans="2:33">
      <c r="B126" s="5">
        <f t="shared" si="6"/>
        <v>114</v>
      </c>
      <c r="C126" s="5" t="s">
        <v>282</v>
      </c>
      <c r="D126" s="5" t="s">
        <v>61</v>
      </c>
      <c r="E126" s="5" t="s">
        <v>61</v>
      </c>
      <c r="F126" s="5" t="s">
        <v>61</v>
      </c>
      <c r="G126" s="5" t="s">
        <v>258</v>
      </c>
      <c r="H126" s="5" t="s">
        <v>174</v>
      </c>
      <c r="I126" s="5" t="s">
        <v>259</v>
      </c>
      <c r="J126" s="5" t="s">
        <v>144</v>
      </c>
      <c r="K126" s="5" t="s">
        <v>131</v>
      </c>
      <c r="L126" s="5" t="s">
        <v>260</v>
      </c>
      <c r="M126" s="5" t="s">
        <v>61</v>
      </c>
      <c r="O126" s="13">
        <f>processes!O123/millipoints!O$10*millipoints!O$11/100</f>
        <v>3.2875211199999994E-6</v>
      </c>
      <c r="P126" s="13">
        <f>processes!S123/millipoints!P$10*millipoints!P$11/100</f>
        <v>3.8660886154850748E-9</v>
      </c>
      <c r="Q126" s="13">
        <f>processes!T123/millipoints!Q$10*millipoints!Q$11/100</f>
        <v>1.0131947446043166E-7</v>
      </c>
      <c r="R126" s="13">
        <f>processes!U123/millipoints!R$10*millipoints!R$11/100</f>
        <v>3.0519233043478257E-9</v>
      </c>
      <c r="S126" s="13">
        <f>processes!V123/millipoints!S$10*millipoints!S$11/100</f>
        <v>7.8673011200000009E-8</v>
      </c>
      <c r="T126" s="13">
        <f>processes!W123/millipoints!T$10*millipoints!T$11/100</f>
        <v>7.0712048740113004E-8</v>
      </c>
      <c r="U126" s="13">
        <f>processes!X123/millipoints!U$10*millipoints!U$11/100</f>
        <v>1.4636222251231529E-7</v>
      </c>
      <c r="V126" s="13">
        <f>processes!Y123/millipoints!V$10*millipoints!V$11/100</f>
        <v>1.321226970125786E-8</v>
      </c>
      <c r="W126" s="13">
        <f>processes!Z123/millipoints!W$10*millipoints!W$11/100</f>
        <v>3.2055993600000004E-7</v>
      </c>
      <c r="X126" s="13">
        <f>processes!AA123/millipoints!X$10*millipoints!X$11/100</f>
        <v>7.9434397199999996E-8</v>
      </c>
      <c r="Y126" s="13">
        <f>processes!AB123/millipoints!Y$10*millipoints!Y$11/100</f>
        <v>2.5945693364705886E-7</v>
      </c>
      <c r="Z126" s="13">
        <f>processes!AC123/millipoints!Z$10*millipoints!Z$11/100</f>
        <v>1.1910551992890994E-8</v>
      </c>
      <c r="AA126" s="13">
        <f>processes!AD123/millipoints!AA$10*millipoints!AA$11/100</f>
        <v>1.0694830763466043E-7</v>
      </c>
      <c r="AB126" s="13">
        <f>processes!AE123/millipoints!AB$10*millipoints!AB$11/100</f>
        <v>8.5441636526627212E-9</v>
      </c>
      <c r="AC126" s="13">
        <f>processes!AF123/millipoints!AC$10*millipoints!AC$11/100</f>
        <v>1.32532616E-8</v>
      </c>
      <c r="AD126" s="13">
        <f>processes!AG123/millipoints!AD$10*millipoints!AD$11/100</f>
        <v>5.754328376068377E-8</v>
      </c>
      <c r="AF126" s="12">
        <f t="shared" si="5"/>
        <v>4.5623689940219071E-3</v>
      </c>
      <c r="AG126" t="str">
        <f t="shared" si="7"/>
        <v xml:space="preserve">kg </v>
      </c>
    </row>
    <row r="127" spans="2:33">
      <c r="B127" s="5">
        <f t="shared" si="6"/>
        <v>115</v>
      </c>
      <c r="C127" s="5" t="s">
        <v>283</v>
      </c>
      <c r="D127" s="5" t="s">
        <v>61</v>
      </c>
      <c r="E127" s="5" t="s">
        <v>61</v>
      </c>
      <c r="F127" s="5" t="s">
        <v>61</v>
      </c>
      <c r="G127" s="5" t="s">
        <v>258</v>
      </c>
      <c r="H127" s="5" t="s">
        <v>174</v>
      </c>
      <c r="I127" s="5" t="s">
        <v>259</v>
      </c>
      <c r="J127" s="5" t="s">
        <v>144</v>
      </c>
      <c r="K127" s="5" t="s">
        <v>131</v>
      </c>
      <c r="L127" s="5" t="s">
        <v>260</v>
      </c>
      <c r="M127" s="5" t="s">
        <v>61</v>
      </c>
      <c r="O127" s="13">
        <f>processes!O124/millipoints!O$10*millipoints!O$11/100</f>
        <v>4.0448595199999997E-6</v>
      </c>
      <c r="P127" s="13">
        <f>processes!S124/millipoints!P$10*millipoints!P$11/100</f>
        <v>3.8742876128731343E-9</v>
      </c>
      <c r="Q127" s="13">
        <f>processes!T124/millipoints!Q$10*millipoints!Q$11/100</f>
        <v>1.0224806830935251E-7</v>
      </c>
      <c r="R127" s="13">
        <f>processes!U124/millipoints!R$10*millipoints!R$11/100</f>
        <v>3.0672565217391297E-9</v>
      </c>
      <c r="S127" s="13">
        <f>processes!V124/millipoints!S$10*millipoints!S$11/100</f>
        <v>1.0387848438974358E-7</v>
      </c>
      <c r="T127" s="13">
        <f>processes!W124/millipoints!T$10*millipoints!T$11/100</f>
        <v>7.0987406197740109E-8</v>
      </c>
      <c r="U127" s="13">
        <f>processes!X124/millipoints!U$10*millipoints!U$11/100</f>
        <v>1.5469684714285716E-7</v>
      </c>
      <c r="V127" s="13">
        <f>processes!Y124/millipoints!V$10*millipoints!V$11/100</f>
        <v>1.331293992924528E-8</v>
      </c>
      <c r="W127" s="13">
        <f>processes!Z124/millipoints!W$10*millipoints!W$11/100</f>
        <v>3.2224949759999996E-7</v>
      </c>
      <c r="X127" s="13">
        <f>processes!AA124/millipoints!X$10*millipoints!X$11/100</f>
        <v>7.9524980600000009E-8</v>
      </c>
      <c r="Y127" s="13">
        <f>processes!AB124/millipoints!Y$10*millipoints!Y$11/100</f>
        <v>2.5971312941176469E-7</v>
      </c>
      <c r="Z127" s="13">
        <f>processes!AC124/millipoints!Z$10*millipoints!Z$11/100</f>
        <v>1.2087675675355452E-8</v>
      </c>
      <c r="AA127" s="13">
        <f>processes!AD124/millipoints!AA$10*millipoints!AA$11/100</f>
        <v>1.4378146173302108E-7</v>
      </c>
      <c r="AB127" s="13">
        <f>processes!AE124/millipoints!AB$10*millipoints!AB$11/100</f>
        <v>9.1986511473372765E-9</v>
      </c>
      <c r="AC127" s="13">
        <f>processes!AF124/millipoints!AC$10*millipoints!AC$11/100</f>
        <v>1.5650354399999998E-8</v>
      </c>
      <c r="AD127" s="13">
        <f>processes!AG124/millipoints!AD$10*millipoints!AD$11/100</f>
        <v>5.7578428197802203E-8</v>
      </c>
      <c r="AF127" s="12">
        <f t="shared" si="5"/>
        <v>5.3967089888688298E-3</v>
      </c>
      <c r="AG127" t="str">
        <f t="shared" si="7"/>
        <v xml:space="preserve">kg </v>
      </c>
    </row>
    <row r="128" spans="2:33">
      <c r="B128" s="5">
        <f t="shared" si="6"/>
        <v>116</v>
      </c>
      <c r="C128" s="5" t="s">
        <v>284</v>
      </c>
      <c r="D128" s="5" t="s">
        <v>61</v>
      </c>
      <c r="E128" s="5" t="s">
        <v>61</v>
      </c>
      <c r="F128" s="5" t="s">
        <v>61</v>
      </c>
      <c r="G128" s="5" t="s">
        <v>258</v>
      </c>
      <c r="H128" s="5" t="s">
        <v>174</v>
      </c>
      <c r="I128" s="5" t="s">
        <v>259</v>
      </c>
      <c r="J128" s="5" t="s">
        <v>144</v>
      </c>
      <c r="K128" s="5" t="s">
        <v>131</v>
      </c>
      <c r="L128" s="5" t="s">
        <v>260</v>
      </c>
      <c r="M128" s="5" t="s">
        <v>61</v>
      </c>
      <c r="O128" s="13">
        <f>processes!O125/millipoints!O$10*millipoints!O$11/100</f>
        <v>3.1332618199999997E-6</v>
      </c>
      <c r="P128" s="13">
        <f>processes!S125/millipoints!P$10*millipoints!P$11/100</f>
        <v>4.2943094666044775E-9</v>
      </c>
      <c r="Q128" s="13">
        <f>processes!T125/millipoints!Q$10*millipoints!Q$11/100</f>
        <v>1.2155899532374101E-7</v>
      </c>
      <c r="R128" s="13">
        <f>processes!U125/millipoints!R$10*millipoints!R$11/100</f>
        <v>3.8610295652173912E-9</v>
      </c>
      <c r="S128" s="13">
        <f>processes!V125/millipoints!S$10*millipoints!S$11/100</f>
        <v>1.8562361887179484E-6</v>
      </c>
      <c r="T128" s="13">
        <f>processes!W125/millipoints!T$10*millipoints!T$11/100</f>
        <v>8.8828427293785298E-8</v>
      </c>
      <c r="U128" s="13">
        <f>processes!X125/millipoints!U$10*millipoints!U$11/100</f>
        <v>1.6319609921182268E-7</v>
      </c>
      <c r="V128" s="13">
        <f>processes!Y125/millipoints!V$10*millipoints!V$11/100</f>
        <v>1.8588326737421384E-8</v>
      </c>
      <c r="W128" s="13">
        <f>processes!Z125/millipoints!W$10*millipoints!W$11/100</f>
        <v>4.0899786240000003E-7</v>
      </c>
      <c r="X128" s="13">
        <f>processes!AA125/millipoints!X$10*millipoints!X$11/100</f>
        <v>8.4328439000000003E-8</v>
      </c>
      <c r="Y128" s="13">
        <f>processes!AB125/millipoints!Y$10*millipoints!Y$11/100</f>
        <v>2.6874852894117645E-7</v>
      </c>
      <c r="Z128" s="13">
        <f>processes!AC125/millipoints!Z$10*millipoints!Z$11/100</f>
        <v>2.1170058924170612E-8</v>
      </c>
      <c r="AA128" s="13">
        <f>processes!AD125/millipoints!AA$10*millipoints!AA$11/100</f>
        <v>1.0182519906323183E-6</v>
      </c>
      <c r="AB128" s="13">
        <f>processes!AE125/millipoints!AB$10*millipoints!AB$11/100</f>
        <v>1.0292770263905323E-8</v>
      </c>
      <c r="AC128" s="13">
        <f>processes!AF125/millipoints!AC$10*millipoints!AC$11/100</f>
        <v>2.2012280000000002E-8</v>
      </c>
      <c r="AD128" s="13">
        <f>processes!AG125/millipoints!AD$10*millipoints!AD$11/100</f>
        <v>5.9317166043956048E-8</v>
      </c>
      <c r="AF128" s="12">
        <f t="shared" si="5"/>
        <v>7.2829442925220677E-3</v>
      </c>
      <c r="AG128" t="str">
        <f t="shared" si="7"/>
        <v xml:space="preserve">kg </v>
      </c>
    </row>
    <row r="129" spans="2:33">
      <c r="B129" s="5">
        <f t="shared" si="6"/>
        <v>117</v>
      </c>
      <c r="C129" s="5" t="s">
        <v>285</v>
      </c>
      <c r="D129" s="5" t="s">
        <v>61</v>
      </c>
      <c r="E129" s="5" t="s">
        <v>61</v>
      </c>
      <c r="F129" s="5" t="s">
        <v>61</v>
      </c>
      <c r="G129" s="5" t="s">
        <v>258</v>
      </c>
      <c r="H129" s="5" t="s">
        <v>174</v>
      </c>
      <c r="I129" s="5" t="s">
        <v>259</v>
      </c>
      <c r="J129" s="5" t="s">
        <v>144</v>
      </c>
      <c r="K129" s="5" t="s">
        <v>131</v>
      </c>
      <c r="L129" s="5" t="s">
        <v>260</v>
      </c>
      <c r="M129" s="5" t="s">
        <v>61</v>
      </c>
      <c r="O129" s="13">
        <f>processes!O126/millipoints!O$10*millipoints!O$11/100</f>
        <v>2.1879713699999998E-6</v>
      </c>
      <c r="P129" s="13">
        <f>processes!S126/millipoints!P$10*millipoints!P$11/100</f>
        <v>3.8627038184701484E-9</v>
      </c>
      <c r="Q129" s="13">
        <f>processes!T126/millipoints!Q$10*millipoints!Q$11/100</f>
        <v>1.0258724399280575E-7</v>
      </c>
      <c r="R129" s="13">
        <f>processes!U126/millipoints!R$10*millipoints!R$11/100</f>
        <v>3.0456462608695654E-9</v>
      </c>
      <c r="S129" s="13">
        <f>processes!V126/millipoints!S$10*millipoints!S$11/100</f>
        <v>7.758849300512821E-8</v>
      </c>
      <c r="T129" s="13">
        <f>processes!W126/millipoints!T$10*millipoints!T$11/100</f>
        <v>7.0669496926553666E-8</v>
      </c>
      <c r="U129" s="13">
        <f>processes!X126/millipoints!U$10*millipoints!U$11/100</f>
        <v>1.3481528482758621E-7</v>
      </c>
      <c r="V129" s="13">
        <f>processes!Y126/millipoints!V$10*millipoints!V$11/100</f>
        <v>1.3173675668238991E-8</v>
      </c>
      <c r="W129" s="13">
        <f>processes!Z126/millipoints!W$10*millipoints!W$11/100</f>
        <v>3.1986606080000003E-7</v>
      </c>
      <c r="X129" s="13">
        <f>processes!AA126/millipoints!X$10*millipoints!X$11/100</f>
        <v>7.9400068600000002E-8</v>
      </c>
      <c r="Y129" s="13">
        <f>processes!AB126/millipoints!Y$10*millipoints!Y$11/100</f>
        <v>2.5949176470588237E-7</v>
      </c>
      <c r="Z129" s="13">
        <f>processes!AC126/millipoints!Z$10*millipoints!Z$11/100</f>
        <v>1.1838616228436019E-8</v>
      </c>
      <c r="AA129" s="13">
        <f>processes!AD126/millipoints!AA$10*millipoints!AA$11/100</f>
        <v>1.7297365433255267E-6</v>
      </c>
      <c r="AB129" s="13">
        <f>processes!AE126/millipoints!AB$10*millipoints!AB$11/100</f>
        <v>9.1735252136094661E-9</v>
      </c>
      <c r="AC129" s="13">
        <f>processes!AF126/millipoints!AC$10*millipoints!AC$11/100</f>
        <v>6.1202020000000001E-8</v>
      </c>
      <c r="AD129" s="13">
        <f>processes!AG126/millipoints!AD$10*millipoints!AD$11/100</f>
        <v>5.7527326202686204E-8</v>
      </c>
      <c r="AF129" s="12">
        <f t="shared" si="5"/>
        <v>5.1219498395757923E-3</v>
      </c>
      <c r="AG129" t="str">
        <f t="shared" si="7"/>
        <v xml:space="preserve">kg </v>
      </c>
    </row>
    <row r="130" spans="2:33">
      <c r="B130" s="5">
        <f t="shared" si="6"/>
        <v>118</v>
      </c>
      <c r="C130" s="5" t="s">
        <v>286</v>
      </c>
      <c r="D130" s="5" t="s">
        <v>61</v>
      </c>
      <c r="E130" s="5" t="s">
        <v>61</v>
      </c>
      <c r="F130" s="5" t="s">
        <v>61</v>
      </c>
      <c r="G130" s="5" t="s">
        <v>258</v>
      </c>
      <c r="H130" s="5" t="s">
        <v>174</v>
      </c>
      <c r="I130" s="5" t="s">
        <v>259</v>
      </c>
      <c r="J130" s="5" t="s">
        <v>144</v>
      </c>
      <c r="K130" s="5" t="s">
        <v>269</v>
      </c>
      <c r="L130" s="5" t="s">
        <v>260</v>
      </c>
      <c r="M130" s="5" t="s">
        <v>61</v>
      </c>
      <c r="O130" s="13">
        <f>processes!O127/millipoints!O$10*millipoints!O$11/100</f>
        <v>1.3703362919999998E-7</v>
      </c>
      <c r="P130" s="13">
        <f>processes!S127/millipoints!P$10*millipoints!P$11/100</f>
        <v>2.5528348164179102E-9</v>
      </c>
      <c r="Q130" s="13">
        <f>processes!T127/millipoints!Q$10*millipoints!Q$11/100</f>
        <v>5.5745016258992803E-8</v>
      </c>
      <c r="R130" s="13">
        <f>processes!U127/millipoints!R$10*millipoints!R$11/100</f>
        <v>1.0264891130434783E-9</v>
      </c>
      <c r="S130" s="13">
        <f>processes!V127/millipoints!S$10*millipoints!S$11/100</f>
        <v>2.6097404676923077E-8</v>
      </c>
      <c r="T130" s="13">
        <f>processes!W127/millipoints!T$10*millipoints!T$11/100</f>
        <v>3.9732574079096048E-8</v>
      </c>
      <c r="U130" s="13">
        <f>processes!X127/millipoints!U$10*millipoints!U$11/100</f>
        <v>6.4825924384236449E-8</v>
      </c>
      <c r="V130" s="13">
        <f>processes!Y127/millipoints!V$10*millipoints!V$11/100</f>
        <v>4.5882414834905655E-9</v>
      </c>
      <c r="W130" s="13">
        <f>processes!Z127/millipoints!W$10*millipoints!W$11/100</f>
        <v>1.884380672E-7</v>
      </c>
      <c r="X130" s="13">
        <f>processes!AA127/millipoints!X$10*millipoints!X$11/100</f>
        <v>4.8833493919999998E-8</v>
      </c>
      <c r="Y130" s="13">
        <f>processes!AB127/millipoints!Y$10*millipoints!Y$11/100</f>
        <v>1.4605001788235295E-7</v>
      </c>
      <c r="Z130" s="13">
        <f>processes!AC127/millipoints!Z$10*millipoints!Z$11/100</f>
        <v>7.169756507345971E-9</v>
      </c>
      <c r="AA130" s="13">
        <f>processes!AD127/millipoints!AA$10*millipoints!AA$11/100</f>
        <v>4.2941159269320837E-8</v>
      </c>
      <c r="AB130" s="13">
        <f>processes!AE127/millipoints!AB$10*millipoints!AB$11/100</f>
        <v>2.7823285065088752E-9</v>
      </c>
      <c r="AC130" s="13">
        <f>processes!AF127/millipoints!AC$10*millipoints!AC$11/100</f>
        <v>5.4315465600000011E-9</v>
      </c>
      <c r="AD130" s="13">
        <f>processes!AG127/millipoints!AD$10*millipoints!AD$11/100</f>
        <v>2.9931938608058608E-8</v>
      </c>
      <c r="AF130" s="12">
        <f t="shared" si="5"/>
        <v>8.0318042246578763E-4</v>
      </c>
      <c r="AG130" t="str">
        <f t="shared" si="7"/>
        <v xml:space="preserve">kg </v>
      </c>
    </row>
    <row r="131" spans="2:33">
      <c r="B131" s="5">
        <f t="shared" si="6"/>
        <v>119</v>
      </c>
      <c r="C131" s="5" t="s">
        <v>287</v>
      </c>
      <c r="D131" s="5" t="s">
        <v>61</v>
      </c>
      <c r="E131" s="5" t="s">
        <v>61</v>
      </c>
      <c r="F131" s="5" t="s">
        <v>61</v>
      </c>
      <c r="G131" s="5" t="s">
        <v>258</v>
      </c>
      <c r="H131" s="5" t="s">
        <v>174</v>
      </c>
      <c r="I131" s="5" t="s">
        <v>259</v>
      </c>
      <c r="J131" s="5" t="s">
        <v>144</v>
      </c>
      <c r="K131" s="5" t="s">
        <v>131</v>
      </c>
      <c r="L131" s="5" t="s">
        <v>260</v>
      </c>
      <c r="M131" s="5" t="s">
        <v>61</v>
      </c>
      <c r="O131" s="13">
        <f>processes!O128/millipoints!O$10*millipoints!O$11/100</f>
        <v>2.48580176E-6</v>
      </c>
      <c r="P131" s="13">
        <f>processes!S128/millipoints!P$10*millipoints!P$11/100</f>
        <v>3.8677704188432834E-9</v>
      </c>
      <c r="Q131" s="13">
        <f>processes!T128/millipoints!Q$10*millipoints!Q$11/100</f>
        <v>1.0110556665467626E-7</v>
      </c>
      <c r="R131" s="13">
        <f>processes!U128/millipoints!R$10*millipoints!R$11/100</f>
        <v>3.6211092173913039E-9</v>
      </c>
      <c r="S131" s="13">
        <f>processes!V128/millipoints!S$10*millipoints!S$11/100</f>
        <v>9.015378256410256E-8</v>
      </c>
      <c r="T131" s="13">
        <f>processes!W128/millipoints!T$10*millipoints!T$11/100</f>
        <v>7.081502324858758E-8</v>
      </c>
      <c r="U131" s="13">
        <f>processes!X128/millipoints!U$10*millipoints!U$11/100</f>
        <v>1.4220331640394088E-7</v>
      </c>
      <c r="V131" s="13">
        <f>processes!Y128/millipoints!V$10*millipoints!V$11/100</f>
        <v>1.3243675801886793E-8</v>
      </c>
      <c r="W131" s="13">
        <f>processes!Z128/millipoints!W$10*millipoints!W$11/100</f>
        <v>3.2086675200000001E-7</v>
      </c>
      <c r="X131" s="13">
        <f>processes!AA128/millipoints!X$10*millipoints!X$11/100</f>
        <v>7.9456086599999998E-8</v>
      </c>
      <c r="Y131" s="13">
        <f>processes!AB128/millipoints!Y$10*millipoints!Y$11/100</f>
        <v>2.5944717552941177E-7</v>
      </c>
      <c r="Z131" s="13">
        <f>processes!AC128/millipoints!Z$10*millipoints!Z$11/100</f>
        <v>1.1943309319905214E-8</v>
      </c>
      <c r="AA131" s="13">
        <f>processes!AD128/millipoints!AA$10*millipoints!AA$11/100</f>
        <v>1.0492853957845433E-7</v>
      </c>
      <c r="AB131" s="13">
        <f>processes!AE128/millipoints!AB$10*millipoints!AB$11/100</f>
        <v>8.5062023893491118E-9</v>
      </c>
      <c r="AC131" s="13">
        <f>processes!AF128/millipoints!AC$10*millipoints!AC$11/100</f>
        <v>2.13551392E-8</v>
      </c>
      <c r="AD131" s="13">
        <f>processes!AG128/millipoints!AD$10*millipoints!AD$11/100</f>
        <v>5.7548432642246644E-8</v>
      </c>
      <c r="AF131" s="12">
        <f t="shared" si="5"/>
        <v>3.7748636415687957E-3</v>
      </c>
      <c r="AG131" t="str">
        <f t="shared" si="7"/>
        <v xml:space="preserve">kg </v>
      </c>
    </row>
    <row r="132" spans="2:33">
      <c r="B132" s="5">
        <f t="shared" si="6"/>
        <v>120</v>
      </c>
      <c r="C132" s="5" t="s">
        <v>288</v>
      </c>
      <c r="D132" s="5" t="s">
        <v>61</v>
      </c>
      <c r="E132" s="5" t="s">
        <v>61</v>
      </c>
      <c r="F132" s="5" t="s">
        <v>61</v>
      </c>
      <c r="G132" s="5" t="s">
        <v>258</v>
      </c>
      <c r="H132" s="5" t="s">
        <v>174</v>
      </c>
      <c r="I132" s="5" t="s">
        <v>289</v>
      </c>
      <c r="J132" s="5" t="s">
        <v>144</v>
      </c>
      <c r="K132" s="5" t="s">
        <v>190</v>
      </c>
      <c r="L132" s="5" t="s">
        <v>290</v>
      </c>
      <c r="M132" s="5" t="s">
        <v>61</v>
      </c>
      <c r="O132" s="13">
        <f>processes!O129/millipoints!O$10*millipoints!O$11/100</f>
        <v>0</v>
      </c>
      <c r="P132" s="13">
        <f>processes!S129/millipoints!P$10*millipoints!P$11/100</f>
        <v>0</v>
      </c>
      <c r="Q132" s="13">
        <f>processes!T129/millipoints!Q$10*millipoints!Q$11/100</f>
        <v>0</v>
      </c>
      <c r="R132" s="13">
        <f>processes!U129/millipoints!R$10*millipoints!R$11/100</f>
        <v>0</v>
      </c>
      <c r="S132" s="13">
        <f>processes!V129/millipoints!S$10*millipoints!S$11/100</f>
        <v>0</v>
      </c>
      <c r="T132" s="13">
        <f>processes!W129/millipoints!T$10*millipoints!T$11/100</f>
        <v>0</v>
      </c>
      <c r="U132" s="13">
        <f>processes!X129/millipoints!U$10*millipoints!U$11/100</f>
        <v>0</v>
      </c>
      <c r="V132" s="13">
        <f>processes!Y129/millipoints!V$10*millipoints!V$11/100</f>
        <v>0</v>
      </c>
      <c r="W132" s="13">
        <f>processes!Z129/millipoints!W$10*millipoints!W$11/100</f>
        <v>0</v>
      </c>
      <c r="X132" s="13">
        <f>processes!AA129/millipoints!X$10*millipoints!X$11/100</f>
        <v>0</v>
      </c>
      <c r="Y132" s="13">
        <f>processes!AB129/millipoints!Y$10*millipoints!Y$11/100</f>
        <v>0</v>
      </c>
      <c r="Z132" s="13">
        <f>processes!AC129/millipoints!Z$10*millipoints!Z$11/100</f>
        <v>0</v>
      </c>
      <c r="AA132" s="13">
        <f>processes!AD129/millipoints!AA$10*millipoints!AA$11/100</f>
        <v>0</v>
      </c>
      <c r="AB132" s="13">
        <f>processes!AE129/millipoints!AB$10*millipoints!AB$11/100</f>
        <v>0</v>
      </c>
      <c r="AC132" s="13">
        <f>processes!AF129/millipoints!AC$10*millipoints!AC$11/100</f>
        <v>0</v>
      </c>
      <c r="AD132" s="13">
        <f>processes!AG129/millipoints!AD$10*millipoints!AD$11/100</f>
        <v>0</v>
      </c>
      <c r="AF132" s="12">
        <f t="shared" si="5"/>
        <v>0</v>
      </c>
      <c r="AG132" t="str">
        <f t="shared" si="7"/>
        <v xml:space="preserve">kg </v>
      </c>
    </row>
    <row r="133" spans="2:33">
      <c r="B133" s="5">
        <f t="shared" si="6"/>
        <v>121</v>
      </c>
      <c r="C133" s="5" t="s">
        <v>291</v>
      </c>
      <c r="D133" s="5" t="s">
        <v>61</v>
      </c>
      <c r="E133" s="5" t="s">
        <v>61</v>
      </c>
      <c r="F133" s="5" t="s">
        <v>61</v>
      </c>
      <c r="G133" s="5" t="s">
        <v>258</v>
      </c>
      <c r="H133" s="5" t="s">
        <v>174</v>
      </c>
      <c r="I133" s="5" t="s">
        <v>289</v>
      </c>
      <c r="J133" s="5" t="s">
        <v>144</v>
      </c>
      <c r="K133" s="5" t="s">
        <v>131</v>
      </c>
      <c r="L133" s="5" t="s">
        <v>290</v>
      </c>
      <c r="M133" s="5" t="s">
        <v>61</v>
      </c>
      <c r="O133" s="13">
        <f>processes!O130/millipoints!O$10*millipoints!O$11/100</f>
        <v>6.7569559199999989E-5</v>
      </c>
      <c r="P133" s="13">
        <f>processes!S130/millipoints!P$10*millipoints!P$11/100</f>
        <v>2.2912312811567161E-7</v>
      </c>
      <c r="Q133" s="13">
        <f>processes!T130/millipoints!Q$10*millipoints!Q$11/100</f>
        <v>6.922000593525179E-6</v>
      </c>
      <c r="R133" s="13">
        <f>processes!U130/millipoints!R$10*millipoints!R$11/100</f>
        <v>1.3262430260869563E-6</v>
      </c>
      <c r="S133" s="13">
        <f>processes!V130/millipoints!S$10*millipoints!S$11/100</f>
        <v>1.2435223364102563E-6</v>
      </c>
      <c r="T133" s="13">
        <f>processes!W130/millipoints!T$10*millipoints!T$11/100</f>
        <v>2.160408667231638E-6</v>
      </c>
      <c r="U133" s="13">
        <f>processes!X130/millipoints!U$10*millipoints!U$11/100</f>
        <v>5.2109841083743836E-6</v>
      </c>
      <c r="V133" s="13">
        <f>processes!Y130/millipoints!V$10*millipoints!V$11/100</f>
        <v>1.5616402193396224E-6</v>
      </c>
      <c r="W133" s="13">
        <f>processes!Z130/millipoints!W$10*millipoints!W$11/100</f>
        <v>1.2411242111999999E-5</v>
      </c>
      <c r="X133" s="13">
        <f>processes!AA130/millipoints!X$10*millipoints!X$11/100</f>
        <v>2.4126811999999998E-6</v>
      </c>
      <c r="Y133" s="13">
        <f>processes!AB130/millipoints!Y$10*millipoints!Y$11/100</f>
        <v>8.3160259764705894E-6</v>
      </c>
      <c r="Z133" s="13">
        <f>processes!AC130/millipoints!Z$10*millipoints!Z$11/100</f>
        <v>2.9757330703791475E-7</v>
      </c>
      <c r="AA133" s="13">
        <f>processes!AD130/millipoints!AA$10*millipoints!AA$11/100</f>
        <v>2.7917132740046833E-5</v>
      </c>
      <c r="AB133" s="13">
        <f>processes!AE130/millipoints!AB$10*millipoints!AB$11/100</f>
        <v>2.1400237295857989E-6</v>
      </c>
      <c r="AC133" s="13">
        <f>processes!AF130/millipoints!AC$10*millipoints!AC$11/100</f>
        <v>5.0911060799999995E-6</v>
      </c>
      <c r="AD133" s="13">
        <f>processes!AG130/millipoints!AD$10*millipoints!AD$11/100</f>
        <v>2.9304953938949938E-7</v>
      </c>
      <c r="AF133" s="12">
        <f t="shared" si="5"/>
        <v>0.14510231596361431</v>
      </c>
      <c r="AG133" t="str">
        <f t="shared" si="7"/>
        <v xml:space="preserve">kg </v>
      </c>
    </row>
    <row r="134" spans="2:33">
      <c r="B134" s="5">
        <f t="shared" si="6"/>
        <v>122</v>
      </c>
      <c r="C134" s="5" t="s">
        <v>292</v>
      </c>
      <c r="D134" s="5" t="s">
        <v>61</v>
      </c>
      <c r="E134" s="5" t="s">
        <v>61</v>
      </c>
      <c r="F134" s="5" t="s">
        <v>61</v>
      </c>
      <c r="G134" s="5" t="s">
        <v>258</v>
      </c>
      <c r="H134" s="5" t="s">
        <v>174</v>
      </c>
      <c r="I134" s="5" t="s">
        <v>289</v>
      </c>
      <c r="J134" s="5" t="s">
        <v>144</v>
      </c>
      <c r="K134" s="5" t="s">
        <v>131</v>
      </c>
      <c r="L134" s="5" t="s">
        <v>290</v>
      </c>
      <c r="M134" s="5" t="s">
        <v>61</v>
      </c>
      <c r="O134" s="13">
        <f>processes!O131/millipoints!O$10*millipoints!O$11/100</f>
        <v>6.2192928199999997E-6</v>
      </c>
      <c r="P134" s="13">
        <f>processes!S131/millipoints!P$10*millipoints!P$11/100</f>
        <v>3.5022418899253728E-8</v>
      </c>
      <c r="Q134" s="13">
        <f>processes!T131/millipoints!Q$10*millipoints!Q$11/100</f>
        <v>1.1482972050359712E-6</v>
      </c>
      <c r="R134" s="13">
        <f>processes!U131/millipoints!R$10*millipoints!R$11/100</f>
        <v>7.7497180869565215E-8</v>
      </c>
      <c r="S134" s="13">
        <f>processes!V131/millipoints!S$10*millipoints!S$11/100</f>
        <v>4.7788615589743594E-7</v>
      </c>
      <c r="T134" s="13">
        <f>processes!W131/millipoints!T$10*millipoints!T$11/100</f>
        <v>7.7268115502824872E-7</v>
      </c>
      <c r="U134" s="13">
        <f>processes!X131/millipoints!U$10*millipoints!U$11/100</f>
        <v>1.1462002382758621E-6</v>
      </c>
      <c r="V134" s="13">
        <f>processes!Y131/millipoints!V$10*millipoints!V$11/100</f>
        <v>4.6706637413522006E-7</v>
      </c>
      <c r="W134" s="13">
        <f>processes!Z131/millipoints!W$10*millipoints!W$11/100</f>
        <v>3.7219248639999999E-6</v>
      </c>
      <c r="X134" s="13">
        <f>processes!AA131/millipoints!X$10*millipoints!X$11/100</f>
        <v>3.3466120380000004E-7</v>
      </c>
      <c r="Y134" s="13">
        <f>processes!AB131/millipoints!Y$10*millipoints!Y$11/100</f>
        <v>1.2267362183529412E-6</v>
      </c>
      <c r="Z134" s="13">
        <f>processes!AC131/millipoints!Z$10*millipoints!Z$11/100</f>
        <v>2.6830066059241707E-7</v>
      </c>
      <c r="AA134" s="13">
        <f>processes!AD131/millipoints!AA$10*millipoints!AA$11/100</f>
        <v>1.9139482679156908E-6</v>
      </c>
      <c r="AB134" s="13">
        <f>processes!AE131/millipoints!AB$10*millipoints!AB$11/100</f>
        <v>7.0954103751479289E-7</v>
      </c>
      <c r="AC134" s="13">
        <f>processes!AF131/millipoints!AC$10*millipoints!AC$11/100</f>
        <v>3.1336152E-6</v>
      </c>
      <c r="AD134" s="13">
        <f>processes!AG131/millipoints!AD$10*millipoints!AD$11/100</f>
        <v>2.3783661169719171E-7</v>
      </c>
      <c r="AF134" s="12">
        <f t="shared" si="5"/>
        <v>2.1890507612014592E-2</v>
      </c>
      <c r="AG134" t="str">
        <f t="shared" si="7"/>
        <v xml:space="preserve">kg </v>
      </c>
    </row>
    <row r="135" spans="2:33">
      <c r="B135" s="5">
        <f t="shared" si="6"/>
        <v>123</v>
      </c>
      <c r="C135" s="5" t="s">
        <v>293</v>
      </c>
      <c r="D135" s="5" t="s">
        <v>61</v>
      </c>
      <c r="E135" s="5" t="s">
        <v>61</v>
      </c>
      <c r="F135" s="5" t="s">
        <v>61</v>
      </c>
      <c r="G135" s="5" t="s">
        <v>258</v>
      </c>
      <c r="H135" s="5" t="s">
        <v>174</v>
      </c>
      <c r="I135" s="5" t="s">
        <v>289</v>
      </c>
      <c r="J135" s="5" t="s">
        <v>144</v>
      </c>
      <c r="K135" s="5" t="s">
        <v>131</v>
      </c>
      <c r="L135" s="5" t="s">
        <v>290</v>
      </c>
      <c r="M135" s="5" t="s">
        <v>61</v>
      </c>
      <c r="O135" s="13">
        <f>processes!O132/millipoints!O$10*millipoints!O$11/100</f>
        <v>3.6938881199999998E-7</v>
      </c>
      <c r="P135" s="13">
        <f>processes!S132/millipoints!P$10*millipoints!P$11/100</f>
        <v>3.8950727057835818E-9</v>
      </c>
      <c r="Q135" s="13">
        <f>processes!T132/millipoints!Q$10*millipoints!Q$11/100</f>
        <v>1.0152405884892085E-7</v>
      </c>
      <c r="R135" s="13">
        <f>processes!U132/millipoints!R$10*millipoints!R$11/100</f>
        <v>4.2581006956521739E-9</v>
      </c>
      <c r="S135" s="13">
        <f>processes!V132/millipoints!S$10*millipoints!S$11/100</f>
        <v>4.4194216246153851E-8</v>
      </c>
      <c r="T135" s="13">
        <f>processes!W132/millipoints!T$10*millipoints!T$11/100</f>
        <v>6.7412368451977396E-8</v>
      </c>
      <c r="U135" s="13">
        <f>processes!X132/millipoints!U$10*millipoints!U$11/100</f>
        <v>1.188321421674877E-7</v>
      </c>
      <c r="V135" s="13">
        <f>processes!Y132/millipoints!V$10*millipoints!V$11/100</f>
        <v>2.9238046902515724E-8</v>
      </c>
      <c r="W135" s="13">
        <f>processes!Z132/millipoints!W$10*millipoints!W$11/100</f>
        <v>3.3594760960000007E-7</v>
      </c>
      <c r="X135" s="13">
        <f>processes!AA132/millipoints!X$10*millipoints!X$11/100</f>
        <v>6.2499975240000008E-8</v>
      </c>
      <c r="Y135" s="13">
        <f>processes!AB132/millipoints!Y$10*millipoints!Y$11/100</f>
        <v>4.5301243482352942E-7</v>
      </c>
      <c r="Z135" s="13">
        <f>processes!AC132/millipoints!Z$10*millipoints!Z$11/100</f>
        <v>1.1380669105450238E-8</v>
      </c>
      <c r="AA135" s="13">
        <f>processes!AD132/millipoints!AA$10*millipoints!AA$11/100</f>
        <v>2.3353581864168616E-6</v>
      </c>
      <c r="AB135" s="13">
        <f>processes!AE132/millipoints!AB$10*millipoints!AB$11/100</f>
        <v>2.7984528585798815E-8</v>
      </c>
      <c r="AC135" s="13">
        <f>processes!AF132/millipoints!AC$10*millipoints!AC$11/100</f>
        <v>4.3929951200000001E-8</v>
      </c>
      <c r="AD135" s="13">
        <f>processes!AG132/millipoints!AD$10*millipoints!AD$11/100</f>
        <v>3.6601643311355317E-8</v>
      </c>
      <c r="AF135" s="12">
        <f t="shared" si="5"/>
        <v>4.045457816301487E-3</v>
      </c>
      <c r="AG135" t="str">
        <f t="shared" si="7"/>
        <v xml:space="preserve">kg </v>
      </c>
    </row>
    <row r="136" spans="2:33">
      <c r="B136" s="5">
        <f t="shared" si="6"/>
        <v>124</v>
      </c>
      <c r="C136" s="5" t="s">
        <v>294</v>
      </c>
      <c r="D136" s="5" t="s">
        <v>61</v>
      </c>
      <c r="E136" s="5" t="s">
        <v>61</v>
      </c>
      <c r="F136" s="5" t="s">
        <v>61</v>
      </c>
      <c r="G136" s="5" t="s">
        <v>258</v>
      </c>
      <c r="H136" s="5" t="s">
        <v>174</v>
      </c>
      <c r="I136" s="5" t="s">
        <v>289</v>
      </c>
      <c r="J136" s="5" t="s">
        <v>144</v>
      </c>
      <c r="K136" s="5" t="s">
        <v>131</v>
      </c>
      <c r="L136" s="5" t="s">
        <v>290</v>
      </c>
      <c r="M136" s="5" t="s">
        <v>61</v>
      </c>
      <c r="O136" s="13">
        <f>processes!O133/millipoints!O$10*millipoints!O$11/100</f>
        <v>3.6786138999999997E-7</v>
      </c>
      <c r="P136" s="13">
        <f>processes!S133/millipoints!P$10*millipoints!P$11/100</f>
        <v>3.8755983505597015E-9</v>
      </c>
      <c r="Q136" s="13">
        <f>processes!T133/millipoints!Q$10*millipoints!Q$11/100</f>
        <v>1.0084613010791366E-7</v>
      </c>
      <c r="R136" s="13">
        <f>processes!U133/millipoints!R$10*millipoints!R$11/100</f>
        <v>4.2464469565217383E-9</v>
      </c>
      <c r="S136" s="13">
        <f>processes!V133/millipoints!S$10*millipoints!S$11/100</f>
        <v>4.3831224615384619E-8</v>
      </c>
      <c r="T136" s="13">
        <f>processes!W133/millipoints!T$10*millipoints!T$11/100</f>
        <v>6.6858802915254238E-8</v>
      </c>
      <c r="U136" s="13">
        <f>processes!X133/millipoints!U$10*millipoints!U$11/100</f>
        <v>1.1800820438423644E-7</v>
      </c>
      <c r="V136" s="13">
        <f>processes!Y133/millipoints!V$10*millipoints!V$11/100</f>
        <v>2.9146868781446535E-8</v>
      </c>
      <c r="W136" s="13">
        <f>processes!Z133/millipoints!W$10*millipoints!W$11/100</f>
        <v>3.3433500160000001E-7</v>
      </c>
      <c r="X136" s="13">
        <f>processes!AA133/millipoints!X$10*millipoints!X$11/100</f>
        <v>6.217981942E-8</v>
      </c>
      <c r="Y136" s="13">
        <f>processes!AB133/millipoints!Y$10*millipoints!Y$11/100</f>
        <v>4.5201142964705888E-7</v>
      </c>
      <c r="Z136" s="13">
        <f>processes!AC133/millipoints!Z$10*millipoints!Z$11/100</f>
        <v>1.1326580219431281E-8</v>
      </c>
      <c r="AA136" s="13">
        <f>processes!AD133/millipoints!AA$10*millipoints!AA$11/100</f>
        <v>1.1793247025761123E-6</v>
      </c>
      <c r="AB136" s="13">
        <f>processes!AE133/millipoints!AB$10*millipoints!AB$11/100</f>
        <v>2.7951174550295858E-8</v>
      </c>
      <c r="AC136" s="13">
        <f>processes!AF133/millipoints!AC$10*millipoints!AC$11/100</f>
        <v>2.8224271199999999E-8</v>
      </c>
      <c r="AD136" s="13">
        <f>processes!AG133/millipoints!AD$10*millipoints!AD$11/100</f>
        <v>3.6418361159951169E-8</v>
      </c>
      <c r="AF136" s="12">
        <f t="shared" si="5"/>
        <v>2.8664460064841669E-3</v>
      </c>
      <c r="AG136" t="str">
        <f t="shared" si="7"/>
        <v xml:space="preserve">kg </v>
      </c>
    </row>
    <row r="137" spans="2:33">
      <c r="B137" s="5">
        <f t="shared" si="6"/>
        <v>125</v>
      </c>
      <c r="C137" s="5" t="s">
        <v>295</v>
      </c>
      <c r="D137" s="5" t="s">
        <v>61</v>
      </c>
      <c r="E137" s="5" t="s">
        <v>61</v>
      </c>
      <c r="F137" s="5" t="s">
        <v>61</v>
      </c>
      <c r="G137" s="5" t="s">
        <v>258</v>
      </c>
      <c r="H137" s="5" t="s">
        <v>174</v>
      </c>
      <c r="I137" s="5" t="s">
        <v>289</v>
      </c>
      <c r="J137" s="5" t="s">
        <v>144</v>
      </c>
      <c r="K137" s="5" t="s">
        <v>131</v>
      </c>
      <c r="L137" s="5" t="s">
        <v>290</v>
      </c>
      <c r="M137" s="5" t="s">
        <v>61</v>
      </c>
      <c r="O137" s="13">
        <f>processes!O134/millipoints!O$10*millipoints!O$11/100</f>
        <v>8.7331935599999975E-5</v>
      </c>
      <c r="P137" s="13">
        <f>processes!S134/millipoints!P$10*millipoints!P$11/100</f>
        <v>1.022881784794776E-7</v>
      </c>
      <c r="Q137" s="13">
        <f>processes!T134/millipoints!Q$10*millipoints!Q$11/100</f>
        <v>1.6551162050359715E-5</v>
      </c>
      <c r="R137" s="13">
        <f>processes!U134/millipoints!R$10*millipoints!R$11/100</f>
        <v>1.5772403826086955E-6</v>
      </c>
      <c r="S137" s="13">
        <f>processes!V134/millipoints!S$10*millipoints!S$11/100</f>
        <v>1.7695585846153843E-6</v>
      </c>
      <c r="T137" s="13">
        <f>processes!W134/millipoints!T$10*millipoints!T$11/100</f>
        <v>3.6298795107344633E-6</v>
      </c>
      <c r="U137" s="13">
        <f>processes!X134/millipoints!U$10*millipoints!U$11/100</f>
        <v>1.3327617192118225E-5</v>
      </c>
      <c r="V137" s="13">
        <f>processes!Y134/millipoints!V$10*millipoints!V$11/100</f>
        <v>3.2476687067610058E-7</v>
      </c>
      <c r="W137" s="13">
        <f>processes!Z134/millipoints!W$10*millipoints!W$11/100</f>
        <v>2.6338324480000002E-5</v>
      </c>
      <c r="X137" s="13">
        <f>processes!AA134/millipoints!X$10*millipoints!X$11/100</f>
        <v>4.0891836119999996E-7</v>
      </c>
      <c r="Y137" s="13">
        <f>processes!AB134/millipoints!Y$10*millipoints!Y$11/100</f>
        <v>1.8504774776470588E-5</v>
      </c>
      <c r="Z137" s="13">
        <f>processes!AC134/millipoints!Z$10*millipoints!Z$11/100</f>
        <v>3.3586630414691939E-7</v>
      </c>
      <c r="AA137" s="13">
        <f>processes!AD134/millipoints!AA$10*millipoints!AA$11/100</f>
        <v>3.1555342988290397E-5</v>
      </c>
      <c r="AB137" s="13">
        <f>processes!AE134/millipoints!AB$10*millipoints!AB$11/100</f>
        <v>1.4316672745562129E-6</v>
      </c>
      <c r="AC137" s="13">
        <f>processes!AF134/millipoints!AC$10*millipoints!AC$11/100</f>
        <v>1.4290832000000001E-5</v>
      </c>
      <c r="AD137" s="13">
        <f>processes!AG134/millipoints!AD$10*millipoints!AD$11/100</f>
        <v>5.1241724573870574E-7</v>
      </c>
      <c r="AF137" s="12">
        <f t="shared" si="5"/>
        <v>0.21799259179999486</v>
      </c>
      <c r="AG137" t="str">
        <f t="shared" si="7"/>
        <v xml:space="preserve">kg </v>
      </c>
    </row>
    <row r="138" spans="2:33">
      <c r="B138" s="5">
        <f t="shared" si="6"/>
        <v>126</v>
      </c>
      <c r="C138" s="5" t="s">
        <v>296</v>
      </c>
      <c r="D138" s="5" t="s">
        <v>61</v>
      </c>
      <c r="E138" s="5" t="s">
        <v>61</v>
      </c>
      <c r="F138" s="5" t="s">
        <v>61</v>
      </c>
      <c r="G138" s="5" t="s">
        <v>258</v>
      </c>
      <c r="H138" s="5" t="s">
        <v>174</v>
      </c>
      <c r="I138" s="5" t="s">
        <v>289</v>
      </c>
      <c r="J138" s="5" t="s">
        <v>144</v>
      </c>
      <c r="K138" s="5" t="s">
        <v>131</v>
      </c>
      <c r="L138" s="5" t="s">
        <v>290</v>
      </c>
      <c r="M138" s="5" t="s">
        <v>61</v>
      </c>
      <c r="O138" s="13">
        <f>processes!O135/millipoints!O$10*millipoints!O$11/100</f>
        <v>6.0739130399999998E-5</v>
      </c>
      <c r="P138" s="13">
        <f>processes!S135/millipoints!P$10*millipoints!P$11/100</f>
        <v>1.1484689024999999E-8</v>
      </c>
      <c r="Q138" s="13">
        <f>processes!T135/millipoints!Q$10*millipoints!Q$11/100</f>
        <v>6.9813803129496401E-7</v>
      </c>
      <c r="R138" s="13">
        <f>processes!U135/millipoints!R$10*millipoints!R$11/100</f>
        <v>1.737547965217391E-8</v>
      </c>
      <c r="S138" s="13">
        <f>processes!V135/millipoints!S$10*millipoints!S$11/100</f>
        <v>3.1341330051282049E-7</v>
      </c>
      <c r="T138" s="13">
        <f>processes!W135/millipoints!T$10*millipoints!T$11/100</f>
        <v>4.8000156067796602E-7</v>
      </c>
      <c r="U138" s="13">
        <f>processes!X135/millipoints!U$10*millipoints!U$11/100</f>
        <v>7.1207352714285711E-7</v>
      </c>
      <c r="V138" s="13">
        <f>processes!Y135/millipoints!V$10*millipoints!V$11/100</f>
        <v>8.4008975833333337E-8</v>
      </c>
      <c r="W138" s="13">
        <f>processes!Z135/millipoints!W$10*millipoints!W$11/100</f>
        <v>4.7428375040000007E-7</v>
      </c>
      <c r="X138" s="13">
        <f>processes!AA135/millipoints!X$10*millipoints!X$11/100</f>
        <v>1.2658627959999999E-8</v>
      </c>
      <c r="Y138" s="13">
        <f>processes!AB135/millipoints!Y$10*millipoints!Y$11/100</f>
        <v>6.8260385129411761E-7</v>
      </c>
      <c r="Z138" s="13">
        <f>processes!AC135/millipoints!Z$10*millipoints!Z$11/100</f>
        <v>1.539521119194313E-8</v>
      </c>
      <c r="AA138" s="13">
        <f>processes!AD135/millipoints!AA$10*millipoints!AA$11/100</f>
        <v>3.6293123297423888E-7</v>
      </c>
      <c r="AB138" s="13">
        <f>processes!AE135/millipoints!AB$10*millipoints!AB$11/100</f>
        <v>4.1032590976331357E-7</v>
      </c>
      <c r="AC138" s="13">
        <f>processes!AF135/millipoints!AC$10*millipoints!AC$11/100</f>
        <v>1.4502307200000001E-7</v>
      </c>
      <c r="AD138" s="13">
        <f>processes!AG135/millipoints!AD$10*millipoints!AD$11/100</f>
        <v>2.283223103785104E-8</v>
      </c>
      <c r="AF138" s="12">
        <f t="shared" si="5"/>
        <v>6.5181679850760593E-2</v>
      </c>
      <c r="AG138" t="str">
        <f t="shared" si="7"/>
        <v xml:space="preserve">kg </v>
      </c>
    </row>
    <row r="139" spans="2:33">
      <c r="B139" s="5">
        <f t="shared" si="6"/>
        <v>127</v>
      </c>
      <c r="C139" s="5" t="s">
        <v>297</v>
      </c>
      <c r="D139" s="5" t="s">
        <v>61</v>
      </c>
      <c r="E139" s="5" t="s">
        <v>61</v>
      </c>
      <c r="F139" s="5" t="s">
        <v>61</v>
      </c>
      <c r="G139" s="5" t="s">
        <v>258</v>
      </c>
      <c r="H139" s="5" t="s">
        <v>174</v>
      </c>
      <c r="I139" s="5" t="s">
        <v>289</v>
      </c>
      <c r="J139" s="5" t="s">
        <v>144</v>
      </c>
      <c r="K139" s="5" t="s">
        <v>131</v>
      </c>
      <c r="L139" s="5" t="s">
        <v>290</v>
      </c>
      <c r="M139" s="5" t="s">
        <v>61</v>
      </c>
      <c r="O139" s="13">
        <f>processes!O136/millipoints!O$10*millipoints!O$11/100</f>
        <v>7.8297757199999991E-7</v>
      </c>
      <c r="P139" s="13">
        <f>processes!S136/millipoints!P$10*millipoints!P$11/100</f>
        <v>3.3892048324626859E-9</v>
      </c>
      <c r="Q139" s="13">
        <f>processes!T136/millipoints!Q$10*millipoints!Q$11/100</f>
        <v>3.0595916115107917E-7</v>
      </c>
      <c r="R139" s="13">
        <f>processes!U136/millipoints!R$10*millipoints!R$11/100</f>
        <v>5.609065913043478E-9</v>
      </c>
      <c r="S139" s="13">
        <f>processes!V136/millipoints!S$10*millipoints!S$11/100</f>
        <v>1.7978660512820515E-7</v>
      </c>
      <c r="T139" s="13">
        <f>processes!W136/millipoints!T$10*millipoints!T$11/100</f>
        <v>2.5724029096045197E-7</v>
      </c>
      <c r="U139" s="13">
        <f>processes!X136/millipoints!U$10*millipoints!U$11/100</f>
        <v>3.5367614408867002E-7</v>
      </c>
      <c r="V139" s="13">
        <f>processes!Y136/millipoints!V$10*millipoints!V$11/100</f>
        <v>3.2966556234276731E-8</v>
      </c>
      <c r="W139" s="13">
        <f>processes!Z136/millipoints!W$10*millipoints!W$11/100</f>
        <v>2.399859584E-7</v>
      </c>
      <c r="X139" s="13">
        <f>processes!AA136/millipoints!X$10*millipoints!X$11/100</f>
        <v>5.3685608799999995E-7</v>
      </c>
      <c r="Y139" s="13">
        <f>processes!AB136/millipoints!Y$10*millipoints!Y$11/100</f>
        <v>3.1755319717647056E-7</v>
      </c>
      <c r="Z139" s="13">
        <f>processes!AC136/millipoints!Z$10*millipoints!Z$11/100</f>
        <v>5.9847580656398084E-9</v>
      </c>
      <c r="AA139" s="13">
        <f>processes!AD136/millipoints!AA$10*millipoints!AA$11/100</f>
        <v>8.6266715128805618E-7</v>
      </c>
      <c r="AB139" s="13">
        <f>processes!AE136/millipoints!AB$10*millipoints!AB$11/100</f>
        <v>1.0866782325443787E-7</v>
      </c>
      <c r="AC139" s="13">
        <f>processes!AF136/millipoints!AC$10*millipoints!AC$11/100</f>
        <v>3.0433488000000005E-7</v>
      </c>
      <c r="AD139" s="13">
        <f>processes!AG136/millipoints!AD$10*millipoints!AD$11/100</f>
        <v>6.8202400261294275E-9</v>
      </c>
      <c r="AF139" s="12">
        <f t="shared" si="5"/>
        <v>4.3044746965189232E-3</v>
      </c>
      <c r="AG139" t="str">
        <f t="shared" si="7"/>
        <v xml:space="preserve">kg </v>
      </c>
    </row>
    <row r="140" spans="2:33">
      <c r="B140" s="5">
        <f t="shared" si="6"/>
        <v>128</v>
      </c>
      <c r="C140" s="5" t="s">
        <v>298</v>
      </c>
      <c r="D140" s="5" t="s">
        <v>61</v>
      </c>
      <c r="E140" s="5" t="s">
        <v>61</v>
      </c>
      <c r="F140" s="5" t="s">
        <v>61</v>
      </c>
      <c r="G140" s="5" t="s">
        <v>258</v>
      </c>
      <c r="H140" s="5" t="s">
        <v>174</v>
      </c>
      <c r="I140" s="5" t="s">
        <v>289</v>
      </c>
      <c r="J140" s="5" t="s">
        <v>144</v>
      </c>
      <c r="K140" s="5" t="s">
        <v>131</v>
      </c>
      <c r="L140" s="5" t="s">
        <v>290</v>
      </c>
      <c r="M140" s="5" t="s">
        <v>61</v>
      </c>
      <c r="O140" s="13">
        <f>processes!O137/millipoints!O$10*millipoints!O$11/100</f>
        <v>2.8591661799999997E-7</v>
      </c>
      <c r="P140" s="13">
        <f>processes!S137/millipoints!P$10*millipoints!P$11/100</f>
        <v>2.0896585666044774E-9</v>
      </c>
      <c r="Q140" s="13">
        <f>processes!T137/millipoints!Q$10*millipoints!Q$11/100</f>
        <v>3.478147812949641E-7</v>
      </c>
      <c r="R140" s="13">
        <f>processes!U137/millipoints!R$10*millipoints!R$11/100</f>
        <v>3.3373899130434775E-9</v>
      </c>
      <c r="S140" s="13">
        <f>processes!V137/millipoints!S$10*millipoints!S$11/100</f>
        <v>2.1439111507692306E-7</v>
      </c>
      <c r="T140" s="13">
        <f>processes!W137/millipoints!T$10*millipoints!T$11/100</f>
        <v>3.4283579700564973E-7</v>
      </c>
      <c r="U140" s="13">
        <f>processes!X137/millipoints!U$10*millipoints!U$11/100</f>
        <v>5.105036585714286E-7</v>
      </c>
      <c r="V140" s="13">
        <f>processes!Y137/millipoints!V$10*millipoints!V$11/100</f>
        <v>1.9703263490566036E-8</v>
      </c>
      <c r="W140" s="13">
        <f>processes!Z137/millipoints!W$10*millipoints!W$11/100</f>
        <v>2.0411594239999998E-7</v>
      </c>
      <c r="X140" s="13">
        <f>processes!AA137/millipoints!X$10*millipoints!X$11/100</f>
        <v>-7.2525727599999996E-8</v>
      </c>
      <c r="Y140" s="13">
        <f>processes!AB137/millipoints!Y$10*millipoints!Y$11/100</f>
        <v>4.1901042447058821E-7</v>
      </c>
      <c r="Z140" s="13">
        <f>processes!AC137/millipoints!Z$10*millipoints!Z$11/100</f>
        <v>4.8001002327014222E-9</v>
      </c>
      <c r="AA140" s="13">
        <f>processes!AD137/millipoints!AA$10*millipoints!AA$11/100</f>
        <v>1.5554348515222481E-7</v>
      </c>
      <c r="AB140" s="13">
        <f>processes!AE137/millipoints!AB$10*millipoints!AB$11/100</f>
        <v>3.6601599869822486E-7</v>
      </c>
      <c r="AC140" s="13">
        <f>processes!AF137/millipoints!AC$10*millipoints!AC$11/100</f>
        <v>5.0106116799999996E-8</v>
      </c>
      <c r="AD140" s="13">
        <f>processes!AG137/millipoints!AD$10*millipoints!AD$11/100</f>
        <v>1.3186714190476191E-8</v>
      </c>
      <c r="AF140" s="12">
        <f t="shared" si="5"/>
        <v>2.8668453362633941E-3</v>
      </c>
      <c r="AG140" t="str">
        <f t="shared" si="7"/>
        <v xml:space="preserve">kg </v>
      </c>
    </row>
    <row r="141" spans="2:33">
      <c r="B141" s="5">
        <f t="shared" si="6"/>
        <v>129</v>
      </c>
      <c r="C141" s="5" t="s">
        <v>299</v>
      </c>
      <c r="D141" s="5" t="s">
        <v>61</v>
      </c>
      <c r="E141" s="5" t="s">
        <v>61</v>
      </c>
      <c r="F141" s="5" t="s">
        <v>61</v>
      </c>
      <c r="G141" s="5" t="s">
        <v>258</v>
      </c>
      <c r="H141" s="5" t="s">
        <v>174</v>
      </c>
      <c r="I141" s="5" t="s">
        <v>289</v>
      </c>
      <c r="J141" s="5" t="s">
        <v>144</v>
      </c>
      <c r="K141" s="5" t="s">
        <v>131</v>
      </c>
      <c r="L141" s="5" t="s">
        <v>290</v>
      </c>
      <c r="M141" s="5" t="s">
        <v>61</v>
      </c>
      <c r="O141" s="13">
        <f>processes!O138/millipoints!O$10*millipoints!O$11/100</f>
        <v>7.4518131999999995E-5</v>
      </c>
      <c r="P141" s="13">
        <f>processes!S138/millipoints!P$10*millipoints!P$11/100</f>
        <v>1.968093591231343E-7</v>
      </c>
      <c r="Q141" s="13">
        <f>processes!T138/millipoints!Q$10*millipoints!Q$11/100</f>
        <v>1.140998154676259E-5</v>
      </c>
      <c r="R141" s="13">
        <f>processes!U138/millipoints!R$10*millipoints!R$11/100</f>
        <v>1.1272836E-6</v>
      </c>
      <c r="S141" s="13">
        <f>processes!V138/millipoints!S$10*millipoints!S$11/100</f>
        <v>1.6319003692307694E-6</v>
      </c>
      <c r="T141" s="13">
        <f>processes!W138/millipoints!T$10*millipoints!T$11/100</f>
        <v>3.0462707293785309E-6</v>
      </c>
      <c r="U141" s="13">
        <f>processes!X138/millipoints!U$10*millipoints!U$11/100</f>
        <v>8.9181258236453209E-6</v>
      </c>
      <c r="V141" s="13">
        <f>processes!Y138/millipoints!V$10*millipoints!V$11/100</f>
        <v>2.0540583419811317E-6</v>
      </c>
      <c r="W141" s="13">
        <f>processes!Z138/millipoints!W$10*millipoints!W$11/100</f>
        <v>1.9576659200000003E-5</v>
      </c>
      <c r="X141" s="13">
        <f>processes!AA138/millipoints!X$10*millipoints!X$11/100</f>
        <v>1.8626505220000001E-6</v>
      </c>
      <c r="Y141" s="13">
        <f>processes!AB138/millipoints!Y$10*millipoints!Y$11/100</f>
        <v>1.3098585600000001E-5</v>
      </c>
      <c r="Z141" s="13">
        <f>processes!AC138/millipoints!Z$10*millipoints!Z$11/100</f>
        <v>3.7735513514218001E-7</v>
      </c>
      <c r="AA141" s="13">
        <f>processes!AD138/millipoints!AA$10*millipoints!AA$11/100</f>
        <v>3.363675653395785E-5</v>
      </c>
      <c r="AB141" s="13">
        <f>processes!AE138/millipoints!AB$10*millipoints!AB$11/100</f>
        <v>1.3495474562130175E-6</v>
      </c>
      <c r="AC141" s="13">
        <f>processes!AF138/millipoints!AC$10*millipoints!AC$11/100</f>
        <v>9.4151487999999999E-6</v>
      </c>
      <c r="AD141" s="13">
        <f>processes!AG138/millipoints!AD$10*millipoints!AD$11/100</f>
        <v>5.3709699553113552E-7</v>
      </c>
      <c r="AF141" s="12">
        <f t="shared" si="5"/>
        <v>0.18275636201296569</v>
      </c>
      <c r="AG141" t="str">
        <f t="shared" si="7"/>
        <v xml:space="preserve">kg </v>
      </c>
    </row>
    <row r="142" spans="2:33">
      <c r="B142" s="5">
        <f t="shared" si="6"/>
        <v>130</v>
      </c>
      <c r="C142" s="5" t="s">
        <v>300</v>
      </c>
      <c r="D142" s="5" t="s">
        <v>61</v>
      </c>
      <c r="E142" s="5" t="s">
        <v>61</v>
      </c>
      <c r="F142" s="5" t="s">
        <v>61</v>
      </c>
      <c r="G142" s="5" t="s">
        <v>258</v>
      </c>
      <c r="H142" s="5" t="s">
        <v>174</v>
      </c>
      <c r="I142" s="5" t="s">
        <v>289</v>
      </c>
      <c r="J142" s="5" t="s">
        <v>144</v>
      </c>
      <c r="K142" s="5" t="s">
        <v>131</v>
      </c>
      <c r="L142" s="5" t="s">
        <v>290</v>
      </c>
      <c r="M142" s="5" t="s">
        <v>61</v>
      </c>
      <c r="O142" s="13">
        <f>processes!O139/millipoints!O$10*millipoints!O$11/100</f>
        <v>2.91866822E-5</v>
      </c>
      <c r="P142" s="13">
        <f>processes!S139/millipoints!P$10*millipoints!P$11/100</f>
        <v>2.2640189352611935E-8</v>
      </c>
      <c r="Q142" s="13">
        <f>processes!T139/millipoints!Q$10*millipoints!Q$11/100</f>
        <v>6.0730683812949643E-7</v>
      </c>
      <c r="R142" s="13">
        <f>processes!U139/millipoints!R$10*millipoints!R$11/100</f>
        <v>3.8062833043478252E-8</v>
      </c>
      <c r="S142" s="13">
        <f>processes!V139/millipoints!S$10*millipoints!S$11/100</f>
        <v>2.376727597948718E-7</v>
      </c>
      <c r="T142" s="13">
        <f>processes!W139/millipoints!T$10*millipoints!T$11/100</f>
        <v>3.6711586056497175E-7</v>
      </c>
      <c r="U142" s="13">
        <f>processes!X139/millipoints!U$10*millipoints!U$11/100</f>
        <v>5.5694326586206899E-7</v>
      </c>
      <c r="V142" s="13">
        <f>processes!Y139/millipoints!V$10*millipoints!V$11/100</f>
        <v>2.0789780904088051E-7</v>
      </c>
      <c r="W142" s="13">
        <f>processes!Z139/millipoints!W$10*millipoints!W$11/100</f>
        <v>1.3773918719999999E-6</v>
      </c>
      <c r="X142" s="13">
        <f>processes!AA139/millipoints!X$10*millipoints!X$11/100</f>
        <v>5.7815177320000008E-6</v>
      </c>
      <c r="Y142" s="13">
        <f>processes!AB139/millipoints!Y$10*millipoints!Y$11/100</f>
        <v>7.7781744941176481E-7</v>
      </c>
      <c r="Z142" s="13">
        <f>processes!AC139/millipoints!Z$10*millipoints!Z$11/100</f>
        <v>5.4021223713270132E-8</v>
      </c>
      <c r="AA142" s="13">
        <f>processes!AD139/millipoints!AA$10*millipoints!AA$11/100</f>
        <v>1.0050527325526932E-5</v>
      </c>
      <c r="AB142" s="13">
        <f>processes!AE139/millipoints!AB$10*millipoints!AB$11/100</f>
        <v>1.3305754579881657E-7</v>
      </c>
      <c r="AC142" s="13">
        <f>processes!AF139/millipoints!AC$10*millipoints!AC$11/100</f>
        <v>5.6678535200000004E-7</v>
      </c>
      <c r="AD142" s="13">
        <f>processes!AG139/millipoints!AD$10*millipoints!AD$11/100</f>
        <v>9.0890710800976798E-8</v>
      </c>
      <c r="AF142" s="12">
        <f t="shared" ref="AF142:AF160" si="8">SUM(O142:AD142)*1000</f>
        <v>5.0056330967040139E-2</v>
      </c>
      <c r="AG142" t="str">
        <f t="shared" si="7"/>
        <v xml:space="preserve">kg </v>
      </c>
    </row>
    <row r="143" spans="2:33">
      <c r="B143" s="5">
        <f t="shared" ref="B143:B160" si="9">B142+1</f>
        <v>131</v>
      </c>
      <c r="C143" s="5" t="s">
        <v>301</v>
      </c>
      <c r="D143" s="5" t="s">
        <v>61</v>
      </c>
      <c r="E143" s="5" t="s">
        <v>61</v>
      </c>
      <c r="F143" s="5" t="s">
        <v>61</v>
      </c>
      <c r="G143" s="5" t="s">
        <v>258</v>
      </c>
      <c r="H143" s="5" t="s">
        <v>174</v>
      </c>
      <c r="I143" s="5" t="s">
        <v>289</v>
      </c>
      <c r="J143" s="5" t="s">
        <v>144</v>
      </c>
      <c r="K143" s="5" t="s">
        <v>131</v>
      </c>
      <c r="L143" s="5" t="s">
        <v>290</v>
      </c>
      <c r="M143" s="5" t="s">
        <v>61</v>
      </c>
      <c r="O143" s="13">
        <f>processes!O140/millipoints!O$10*millipoints!O$11/100</f>
        <v>8.1833255399999991E-5</v>
      </c>
      <c r="P143" s="13">
        <f>processes!S140/millipoints!P$10*millipoints!P$11/100</f>
        <v>2.8887378953358204E-9</v>
      </c>
      <c r="Q143" s="13">
        <f>processes!T140/millipoints!Q$10*millipoints!Q$11/100</f>
        <v>4.0478455179856116E-7</v>
      </c>
      <c r="R143" s="13">
        <f>processes!U140/millipoints!R$10*millipoints!R$11/100</f>
        <v>5.4681229565217377E-9</v>
      </c>
      <c r="S143" s="13">
        <f>processes!V140/millipoints!S$10*millipoints!S$11/100</f>
        <v>2.5059200615384616E-7</v>
      </c>
      <c r="T143" s="13">
        <f>processes!W140/millipoints!T$10*millipoints!T$11/100</f>
        <v>3.9077180570621471E-7</v>
      </c>
      <c r="U143" s="13">
        <f>processes!X140/millipoints!U$10*millipoints!U$11/100</f>
        <v>5.7982497280788181E-7</v>
      </c>
      <c r="V143" s="13">
        <f>processes!Y140/millipoints!V$10*millipoints!V$11/100</f>
        <v>2.9463692185534586E-8</v>
      </c>
      <c r="W143" s="13">
        <f>processes!Z140/millipoints!W$10*millipoints!W$11/100</f>
        <v>2.090521984E-7</v>
      </c>
      <c r="X143" s="13">
        <f>processes!AA140/millipoints!X$10*millipoints!X$11/100</f>
        <v>-7.4044481400000002E-8</v>
      </c>
      <c r="Y143" s="13">
        <f>processes!AB140/millipoints!Y$10*millipoints!Y$11/100</f>
        <v>4.1870926305882357E-7</v>
      </c>
      <c r="Z143" s="13">
        <f>processes!AC140/millipoints!Z$10*millipoints!Z$11/100</f>
        <v>5.0278934168246447E-9</v>
      </c>
      <c r="AA143" s="13">
        <f>processes!AD140/millipoints!AA$10*millipoints!AA$11/100</f>
        <v>6.759854613583138E-6</v>
      </c>
      <c r="AB143" s="13">
        <f>processes!AE140/millipoints!AB$10*millipoints!AB$11/100</f>
        <v>5.7820266639053255E-7</v>
      </c>
      <c r="AC143" s="13">
        <f>processes!AF140/millipoints!AC$10*millipoints!AC$11/100</f>
        <v>3.2468006399999999E-7</v>
      </c>
      <c r="AD143" s="13">
        <f>processes!AG140/millipoints!AD$10*millipoints!AD$11/100</f>
        <v>6.9491629404151395E-9</v>
      </c>
      <c r="AF143" s="12">
        <f t="shared" si="8"/>
        <v>9.1725480669893625E-2</v>
      </c>
      <c r="AG143" t="str">
        <f t="shared" si="7"/>
        <v xml:space="preserve">kg </v>
      </c>
    </row>
    <row r="144" spans="2:33">
      <c r="B144" s="5">
        <f t="shared" si="9"/>
        <v>132</v>
      </c>
      <c r="C144" s="5" t="s">
        <v>302</v>
      </c>
      <c r="D144" s="5" t="s">
        <v>61</v>
      </c>
      <c r="E144" s="5" t="s">
        <v>61</v>
      </c>
      <c r="F144" s="5" t="s">
        <v>61</v>
      </c>
      <c r="G144" s="5" t="s">
        <v>258</v>
      </c>
      <c r="H144" s="5" t="s">
        <v>174</v>
      </c>
      <c r="I144" s="5" t="s">
        <v>289</v>
      </c>
      <c r="J144" s="5" t="s">
        <v>144</v>
      </c>
      <c r="K144" s="5" t="s">
        <v>131</v>
      </c>
      <c r="L144" s="5" t="s">
        <v>290</v>
      </c>
      <c r="M144" s="5" t="s">
        <v>61</v>
      </c>
      <c r="O144" s="13">
        <f>processes!O141/millipoints!O$10*millipoints!O$11/100</f>
        <v>4.6852699399999998E-7</v>
      </c>
      <c r="P144" s="13">
        <f>processes!S141/millipoints!P$10*millipoints!P$11/100</f>
        <v>5.2080927052238796E-9</v>
      </c>
      <c r="Q144" s="13">
        <f>processes!T141/millipoints!Q$10*millipoints!Q$11/100</f>
        <v>1.3269766330935251E-7</v>
      </c>
      <c r="R144" s="13">
        <f>processes!U141/millipoints!R$10*millipoints!R$11/100</f>
        <v>5.0576763478260857E-9</v>
      </c>
      <c r="S144" s="13">
        <f>processes!V141/millipoints!S$10*millipoints!S$11/100</f>
        <v>5.8510643323076917E-8</v>
      </c>
      <c r="T144" s="13">
        <f>processes!W141/millipoints!T$10*millipoints!T$11/100</f>
        <v>8.9238241858757043E-8</v>
      </c>
      <c r="U144" s="13">
        <f>processes!X141/millipoints!U$10*millipoints!U$11/100</f>
        <v>1.5449180162561573E-7</v>
      </c>
      <c r="V144" s="13">
        <f>processes!Y141/millipoints!V$10*millipoints!V$11/100</f>
        <v>3.5380159465408802E-8</v>
      </c>
      <c r="W144" s="13">
        <f>processes!Z141/millipoints!W$10*millipoints!W$11/100</f>
        <v>4.43354624E-7</v>
      </c>
      <c r="X144" s="13">
        <f>processes!AA141/millipoints!X$10*millipoints!X$11/100</f>
        <v>8.4141255999999988E-8</v>
      </c>
      <c r="Y144" s="13">
        <f>processes!AB141/millipoints!Y$10*millipoints!Y$11/100</f>
        <v>5.2635244423529413E-7</v>
      </c>
      <c r="Z144" s="13">
        <f>processes!AC141/millipoints!Z$10*millipoints!Z$11/100</f>
        <v>1.5165220137440758E-8</v>
      </c>
      <c r="AA144" s="13">
        <f>processes!AD141/millipoints!AA$10*millipoints!AA$11/100</f>
        <v>1.9170481461358312E-7</v>
      </c>
      <c r="AB144" s="13">
        <f>processes!AE141/millipoints!AB$10*millipoints!AB$11/100</f>
        <v>3.1208172674556213E-8</v>
      </c>
      <c r="AC144" s="13">
        <f>processes!AF141/millipoints!AC$10*millipoints!AC$11/100</f>
        <v>3.2901639199999997E-8</v>
      </c>
      <c r="AD144" s="13">
        <f>processes!AG141/millipoints!AD$10*millipoints!AD$11/100</f>
        <v>4.9643125304029314E-8</v>
      </c>
      <c r="AF144" s="12">
        <f t="shared" si="8"/>
        <v>2.3235825688001643E-3</v>
      </c>
      <c r="AG144" t="str">
        <f t="shared" si="7"/>
        <v xml:space="preserve">kg </v>
      </c>
    </row>
    <row r="145" spans="1:33">
      <c r="B145" s="5">
        <f t="shared" si="9"/>
        <v>133</v>
      </c>
      <c r="C145" s="5" t="s">
        <v>303</v>
      </c>
      <c r="D145" s="5" t="s">
        <v>61</v>
      </c>
      <c r="E145" s="5" t="s">
        <v>61</v>
      </c>
      <c r="F145" s="5" t="s">
        <v>61</v>
      </c>
      <c r="G145" s="5" t="s">
        <v>258</v>
      </c>
      <c r="H145" s="5" t="s">
        <v>174</v>
      </c>
      <c r="I145" s="5" t="s">
        <v>289</v>
      </c>
      <c r="J145" s="5" t="s">
        <v>144</v>
      </c>
      <c r="K145" s="5" t="s">
        <v>131</v>
      </c>
      <c r="L145" s="5" t="s">
        <v>290</v>
      </c>
      <c r="M145" s="5" t="s">
        <v>61</v>
      </c>
      <c r="O145" s="13">
        <f>processes!O142/millipoints!O$10*millipoints!O$11/100</f>
        <v>9.3317000399999995E-7</v>
      </c>
      <c r="P145" s="13">
        <f>processes!S142/millipoints!P$10*millipoints!P$11/100</f>
        <v>3.2139418748134331E-9</v>
      </c>
      <c r="Q145" s="13">
        <f>processes!T142/millipoints!Q$10*millipoints!Q$11/100</f>
        <v>3.4275832446043169E-7</v>
      </c>
      <c r="R145" s="13">
        <f>processes!U142/millipoints!R$10*millipoints!R$11/100</f>
        <v>5.6434205217391292E-9</v>
      </c>
      <c r="S145" s="13">
        <f>processes!V142/millipoints!S$10*millipoints!S$11/100</f>
        <v>2.142293472820513E-7</v>
      </c>
      <c r="T145" s="13">
        <f>processes!W142/millipoints!T$10*millipoints!T$11/100</f>
        <v>3.0227107621468929E-7</v>
      </c>
      <c r="U145" s="13">
        <f>processes!X142/millipoints!U$10*millipoints!U$11/100</f>
        <v>4.1388335226600983E-7</v>
      </c>
      <c r="V145" s="13">
        <f>processes!Y142/millipoints!V$10*millipoints!V$11/100</f>
        <v>2.9466530558176098E-8</v>
      </c>
      <c r="W145" s="13">
        <f>processes!Z142/millipoints!W$10*millipoints!W$11/100</f>
        <v>2.7237694720000004E-7</v>
      </c>
      <c r="X145" s="13">
        <f>processes!AA142/millipoints!X$10*millipoints!X$11/100</f>
        <v>2.207319656E-7</v>
      </c>
      <c r="Y145" s="13">
        <f>processes!AB142/millipoints!Y$10*millipoints!Y$11/100</f>
        <v>3.4852345976470595E-7</v>
      </c>
      <c r="Z145" s="13">
        <f>processes!AC142/millipoints!Z$10*millipoints!Z$11/100</f>
        <v>6.5330955611374405E-9</v>
      </c>
      <c r="AA145" s="13">
        <f>processes!AD142/millipoints!AA$10*millipoints!AA$11/100</f>
        <v>5.691754117096019E-7</v>
      </c>
      <c r="AB145" s="13">
        <f>processes!AE142/millipoints!AB$10*millipoints!AB$11/100</f>
        <v>1.5116783928994083E-7</v>
      </c>
      <c r="AC145" s="13">
        <f>processes!AF142/millipoints!AC$10*millipoints!AC$11/100</f>
        <v>3.7533316799999996E-7</v>
      </c>
      <c r="AD145" s="13">
        <f>processes!AG142/millipoints!AD$10*millipoints!AD$11/100</f>
        <v>1.1552291851037851E-8</v>
      </c>
      <c r="AF145" s="12">
        <f t="shared" si="8"/>
        <v>4.2000301761543346E-3</v>
      </c>
      <c r="AG145" t="str">
        <f t="shared" si="7"/>
        <v xml:space="preserve">kg </v>
      </c>
    </row>
    <row r="146" spans="1:33">
      <c r="B146" s="5">
        <f t="shared" si="9"/>
        <v>134</v>
      </c>
      <c r="C146" s="5" t="s">
        <v>304</v>
      </c>
      <c r="D146" s="5" t="s">
        <v>61</v>
      </c>
      <c r="E146" s="5" t="s">
        <v>61</v>
      </c>
      <c r="F146" s="5" t="s">
        <v>61</v>
      </c>
      <c r="G146" s="5" t="s">
        <v>258</v>
      </c>
      <c r="H146" s="5" t="s">
        <v>174</v>
      </c>
      <c r="I146" s="5" t="s">
        <v>289</v>
      </c>
      <c r="J146" s="5" t="s">
        <v>144</v>
      </c>
      <c r="K146" s="5" t="s">
        <v>269</v>
      </c>
      <c r="L146" s="5" t="s">
        <v>290</v>
      </c>
      <c r="M146" s="5" t="s">
        <v>61</v>
      </c>
      <c r="O146" s="13">
        <f>processes!O143/millipoints!O$10*millipoints!O$11/100</f>
        <v>5.5078909599999996E-6</v>
      </c>
      <c r="P146" s="13">
        <f>processes!S143/millipoints!P$10*millipoints!P$11/100</f>
        <v>2.6541330371268648E-9</v>
      </c>
      <c r="Q146" s="13">
        <f>processes!T143/millipoints!Q$10*millipoints!Q$11/100</f>
        <v>5.1849774820143891E-7</v>
      </c>
      <c r="R146" s="13">
        <f>processes!U143/millipoints!R$10*millipoints!R$11/100</f>
        <v>4.1043153043478254E-9</v>
      </c>
      <c r="S146" s="13">
        <f>processes!V143/millipoints!S$10*millipoints!S$11/100</f>
        <v>3.5213709825641025E-7</v>
      </c>
      <c r="T146" s="13">
        <f>processes!W143/millipoints!T$10*millipoints!T$11/100</f>
        <v>5.1853831581920904E-7</v>
      </c>
      <c r="U146" s="13">
        <f>processes!X143/millipoints!U$10*millipoints!U$11/100</f>
        <v>7.3409157285714283E-7</v>
      </c>
      <c r="V146" s="13">
        <f>processes!Y143/millipoints!V$10*millipoints!V$11/100</f>
        <v>2.5646980809748425E-8</v>
      </c>
      <c r="W146" s="13">
        <f>processes!Z143/millipoints!W$10*millipoints!W$11/100</f>
        <v>2.3944579840000003E-7</v>
      </c>
      <c r="X146" s="13">
        <f>processes!AA143/millipoints!X$10*millipoints!X$11/100</f>
        <v>5.1222089600000002E-8</v>
      </c>
      <c r="Y146" s="13">
        <f>processes!AB143/millipoints!Y$10*millipoints!Y$11/100</f>
        <v>4.3494860799999999E-7</v>
      </c>
      <c r="Z146" s="13">
        <f>processes!AC143/millipoints!Z$10*millipoints!Z$11/100</f>
        <v>4.2821181135071086E-9</v>
      </c>
      <c r="AA146" s="13">
        <f>processes!AD143/millipoints!AA$10*millipoints!AA$11/100</f>
        <v>3.2332099447306787E-7</v>
      </c>
      <c r="AB146" s="13">
        <f>processes!AE143/millipoints!AB$10*millipoints!AB$11/100</f>
        <v>3.6699925207100585E-7</v>
      </c>
      <c r="AC146" s="13">
        <f>processes!AF143/millipoints!AC$10*millipoints!AC$11/100</f>
        <v>1.25180384E-7</v>
      </c>
      <c r="AD146" s="13">
        <f>processes!AG143/millipoints!AD$10*millipoints!AD$11/100</f>
        <v>4.5963611997558002E-9</v>
      </c>
      <c r="AF146" s="12">
        <f t="shared" si="8"/>
        <v>9.2135567301427582E-3</v>
      </c>
      <c r="AG146" t="str">
        <f t="shared" si="7"/>
        <v xml:space="preserve">kg </v>
      </c>
    </row>
    <row r="147" spans="1:33">
      <c r="B147" s="5">
        <f t="shared" si="9"/>
        <v>135</v>
      </c>
      <c r="C147" s="5" t="s">
        <v>305</v>
      </c>
      <c r="D147" s="5" t="s">
        <v>61</v>
      </c>
      <c r="E147" s="5" t="s">
        <v>61</v>
      </c>
      <c r="F147" s="5" t="s">
        <v>61</v>
      </c>
      <c r="G147" s="5" t="s">
        <v>258</v>
      </c>
      <c r="H147" s="5" t="s">
        <v>174</v>
      </c>
      <c r="I147" s="5" t="s">
        <v>289</v>
      </c>
      <c r="J147" s="5" t="s">
        <v>144</v>
      </c>
      <c r="K147" s="5" t="s">
        <v>131</v>
      </c>
      <c r="L147" s="5" t="s">
        <v>290</v>
      </c>
      <c r="M147" s="5" t="s">
        <v>61</v>
      </c>
      <c r="O147" s="13">
        <f>processes!O144/millipoints!O$10*millipoints!O$11/100</f>
        <v>7.8520626599999996E-5</v>
      </c>
      <c r="P147" s="13">
        <f>processes!S144/millipoints!P$10*millipoints!P$11/100</f>
        <v>3.0611258003731342E-9</v>
      </c>
      <c r="Q147" s="13">
        <f>processes!T144/millipoints!Q$10*millipoints!Q$11/100</f>
        <v>4.347079931654676E-7</v>
      </c>
      <c r="R147" s="13">
        <f>processes!U144/millipoints!R$10*millipoints!R$11/100</f>
        <v>4.6225730434782597E-9</v>
      </c>
      <c r="S147" s="13">
        <f>processes!V144/millipoints!S$10*millipoints!S$11/100</f>
        <v>2.7992750358974361E-7</v>
      </c>
      <c r="T147" s="13">
        <f>processes!W144/millipoints!T$10*millipoints!T$11/100</f>
        <v>4.1872898231638417E-7</v>
      </c>
      <c r="U147" s="13">
        <f>processes!X144/millipoints!U$10*millipoints!U$11/100</f>
        <v>5.6315831369458125E-7</v>
      </c>
      <c r="V147" s="13">
        <f>processes!Y144/millipoints!V$10*millipoints!V$11/100</f>
        <v>3.1753158459119496E-8</v>
      </c>
      <c r="W147" s="13">
        <f>processes!Z144/millipoints!W$10*millipoints!W$11/100</f>
        <v>2.809407616E-7</v>
      </c>
      <c r="X147" s="13">
        <f>processes!AA144/millipoints!X$10*millipoints!X$11/100</f>
        <v>2.3221555199999998E-7</v>
      </c>
      <c r="Y147" s="13">
        <f>processes!AB144/millipoints!Y$10*millipoints!Y$11/100</f>
        <v>2.4083017788235292E-7</v>
      </c>
      <c r="Z147" s="13">
        <f>processes!AC144/millipoints!Z$10*millipoints!Z$11/100</f>
        <v>5.2686462362559247E-9</v>
      </c>
      <c r="AA147" s="13">
        <f>processes!AD144/millipoints!AA$10*millipoints!AA$11/100</f>
        <v>2.8498154416861826E-7</v>
      </c>
      <c r="AB147" s="13">
        <f>processes!AE144/millipoints!AB$10*millipoints!AB$11/100</f>
        <v>1.2988780331360945E-7</v>
      </c>
      <c r="AC147" s="13">
        <f>processes!AF144/millipoints!AC$10*millipoints!AC$11/100</f>
        <v>3.3063572000000004E-7</v>
      </c>
      <c r="AD147" s="13">
        <f>processes!AG144/millipoints!AD$10*millipoints!AD$11/100</f>
        <v>7.1251043242979245E-9</v>
      </c>
      <c r="AF147" s="12">
        <f t="shared" si="8"/>
        <v>8.1768471559594297E-2</v>
      </c>
      <c r="AG147" t="str">
        <f t="shared" si="7"/>
        <v xml:space="preserve">kg </v>
      </c>
    </row>
    <row r="148" spans="1:33">
      <c r="B148" s="5">
        <f t="shared" si="9"/>
        <v>136</v>
      </c>
      <c r="C148" s="5" t="s">
        <v>306</v>
      </c>
      <c r="D148" s="5" t="s">
        <v>61</v>
      </c>
      <c r="E148" s="5" t="s">
        <v>61</v>
      </c>
      <c r="F148" s="5" t="s">
        <v>61</v>
      </c>
      <c r="G148" s="5" t="s">
        <v>258</v>
      </c>
      <c r="H148" s="5" t="s">
        <v>174</v>
      </c>
      <c r="I148" s="5" t="s">
        <v>289</v>
      </c>
      <c r="J148" s="5" t="s">
        <v>144</v>
      </c>
      <c r="K148" s="5" t="s">
        <v>131</v>
      </c>
      <c r="L148" s="5" t="s">
        <v>290</v>
      </c>
      <c r="M148" s="5" t="s">
        <v>61</v>
      </c>
      <c r="O148" s="13">
        <f>processes!O145/millipoints!O$10*millipoints!O$11/100</f>
        <v>6.6214829199999991E-5</v>
      </c>
      <c r="P148" s="13">
        <f>processes!S145/millipoints!P$10*millipoints!P$11/100</f>
        <v>3.277573044962686E-9</v>
      </c>
      <c r="Q148" s="13">
        <f>processes!T145/millipoints!Q$10*millipoints!Q$11/100</f>
        <v>3.8551247625899281E-7</v>
      </c>
      <c r="R148" s="13">
        <f>processes!U145/millipoints!R$10*millipoints!R$11/100</f>
        <v>5.88711704347826E-9</v>
      </c>
      <c r="S148" s="13">
        <f>processes!V145/millipoints!S$10*millipoints!S$11/100</f>
        <v>2.3400365005128206E-7</v>
      </c>
      <c r="T148" s="13">
        <f>processes!W145/millipoints!T$10*millipoints!T$11/100</f>
        <v>3.6950256435028243E-7</v>
      </c>
      <c r="U148" s="13">
        <f>processes!X145/millipoints!U$10*millipoints!U$11/100</f>
        <v>5.5550873605911331E-7</v>
      </c>
      <c r="V148" s="13">
        <f>processes!Y145/millipoints!V$10*millipoints!V$11/100</f>
        <v>3.6205882547169806E-8</v>
      </c>
      <c r="W148" s="13">
        <f>processes!Z145/millipoints!W$10*millipoints!W$11/100</f>
        <v>2.315913472E-7</v>
      </c>
      <c r="X148" s="13">
        <f>processes!AA145/millipoints!X$10*millipoints!X$11/100</f>
        <v>-7.1297902579999997E-8</v>
      </c>
      <c r="Y148" s="13">
        <f>processes!AB145/millipoints!Y$10*millipoints!Y$11/100</f>
        <v>4.2518823152941184E-7</v>
      </c>
      <c r="Z148" s="13">
        <f>processes!AC145/millipoints!Z$10*millipoints!Z$11/100</f>
        <v>5.8433943860189567E-9</v>
      </c>
      <c r="AA148" s="13">
        <f>processes!AD145/millipoints!AA$10*millipoints!AA$11/100</f>
        <v>3.3663233648711935E-7</v>
      </c>
      <c r="AB148" s="13">
        <f>processes!AE145/millipoints!AB$10*millipoints!AB$11/100</f>
        <v>4.4445435781065083E-7</v>
      </c>
      <c r="AC148" s="13">
        <f>processes!AF145/millipoints!AC$10*millipoints!AC$11/100</f>
        <v>2.03692528E-7</v>
      </c>
      <c r="AD148" s="13">
        <f>processes!AG145/millipoints!AD$10*millipoints!AD$11/100</f>
        <v>1.0300280852258852E-8</v>
      </c>
      <c r="AF148" s="12">
        <f t="shared" si="8"/>
        <v>6.9391131773040751E-2</v>
      </c>
      <c r="AG148" t="str">
        <f t="shared" si="7"/>
        <v xml:space="preserve">kg </v>
      </c>
    </row>
    <row r="149" spans="1:33">
      <c r="B149" s="5">
        <f t="shared" si="9"/>
        <v>137</v>
      </c>
      <c r="C149" s="5" t="s">
        <v>307</v>
      </c>
      <c r="D149" s="5" t="s">
        <v>61</v>
      </c>
      <c r="E149" s="5" t="s">
        <v>61</v>
      </c>
      <c r="F149" s="5" t="s">
        <v>61</v>
      </c>
      <c r="G149" s="5" t="s">
        <v>258</v>
      </c>
      <c r="H149" s="5" t="s">
        <v>174</v>
      </c>
      <c r="I149" s="5" t="s">
        <v>289</v>
      </c>
      <c r="J149" s="5" t="s">
        <v>144</v>
      </c>
      <c r="K149" s="5" t="s">
        <v>131</v>
      </c>
      <c r="L149" s="5" t="s">
        <v>290</v>
      </c>
      <c r="M149" s="5" t="s">
        <v>61</v>
      </c>
      <c r="O149" s="13">
        <f>processes!O146/millipoints!O$10*millipoints!O$11/100</f>
        <v>5.2789882600000001E-5</v>
      </c>
      <c r="P149" s="13">
        <f>processes!S146/millipoints!P$10*millipoints!P$11/100</f>
        <v>2.3506767787313433E-9</v>
      </c>
      <c r="Q149" s="13">
        <f>processes!T146/millipoints!Q$10*millipoints!Q$11/100</f>
        <v>5.2068919172661865E-7</v>
      </c>
      <c r="R149" s="13">
        <f>processes!U146/millipoints!R$10*millipoints!R$11/100</f>
        <v>4.1129019130434772E-9</v>
      </c>
      <c r="S149" s="13">
        <f>processes!V146/millipoints!S$10*millipoints!S$11/100</f>
        <v>3.5176318194871795E-7</v>
      </c>
      <c r="T149" s="13">
        <f>processes!W146/millipoints!T$10*millipoints!T$11/100</f>
        <v>5.2273642186440673E-7</v>
      </c>
      <c r="U149" s="13">
        <f>processes!X146/millipoints!U$10*millipoints!U$11/100</f>
        <v>7.3937364945812802E-7</v>
      </c>
      <c r="V149" s="13">
        <f>processes!Y146/millipoints!V$10*millipoints!V$11/100</f>
        <v>2.4862406415094341E-8</v>
      </c>
      <c r="W149" s="13">
        <f>processes!Z146/millipoints!W$10*millipoints!W$11/100</f>
        <v>1.9055249920000002E-7</v>
      </c>
      <c r="X149" s="13">
        <f>processes!AA146/millipoints!X$10*millipoints!X$11/100</f>
        <v>-7.7366222999999994E-8</v>
      </c>
      <c r="Y149" s="13">
        <f>processes!AB146/millipoints!Y$10*millipoints!Y$11/100</f>
        <v>4.4791183058823528E-7</v>
      </c>
      <c r="Z149" s="13">
        <f>processes!AC146/millipoints!Z$10*millipoints!Z$11/100</f>
        <v>3.8120501146919435E-9</v>
      </c>
      <c r="AA149" s="13">
        <f>processes!AD146/millipoints!AA$10*millipoints!AA$11/100</f>
        <v>2.8373545517564404E-7</v>
      </c>
      <c r="AB149" s="13">
        <f>processes!AE146/millipoints!AB$10*millipoints!AB$11/100</f>
        <v>4.2367856467455615E-7</v>
      </c>
      <c r="AC149" s="13">
        <f>processes!AF146/millipoints!AC$10*millipoints!AC$11/100</f>
        <v>3.6780618400000009E-7</v>
      </c>
      <c r="AD149" s="13">
        <f>processes!AG146/millipoints!AD$10*millipoints!AD$11/100</f>
        <v>4.5308153848595856E-9</v>
      </c>
      <c r="AF149" s="12">
        <f t="shared" si="8"/>
        <v>5.6600432206242723E-2</v>
      </c>
      <c r="AG149" t="str">
        <f t="shared" si="7"/>
        <v xml:space="preserve">kg </v>
      </c>
    </row>
    <row r="150" spans="1:33">
      <c r="B150" s="5">
        <f t="shared" si="9"/>
        <v>138</v>
      </c>
      <c r="C150" s="5" t="s">
        <v>308</v>
      </c>
      <c r="D150" s="5" t="s">
        <v>61</v>
      </c>
      <c r="E150" s="5" t="s">
        <v>61</v>
      </c>
      <c r="F150" s="5" t="s">
        <v>61</v>
      </c>
      <c r="G150" s="5" t="s">
        <v>258</v>
      </c>
      <c r="H150" s="5" t="s">
        <v>174</v>
      </c>
      <c r="I150" s="5" t="s">
        <v>289</v>
      </c>
      <c r="J150" s="5" t="s">
        <v>144</v>
      </c>
      <c r="K150" s="5" t="s">
        <v>131</v>
      </c>
      <c r="L150" s="5" t="s">
        <v>290</v>
      </c>
      <c r="M150" s="5" t="s">
        <v>61</v>
      </c>
      <c r="O150" s="13">
        <f>processes!O147/millipoints!O$10*millipoints!O$11/100</f>
        <v>6.2262587399999986E-5</v>
      </c>
      <c r="P150" s="13">
        <f>processes!S147/millipoints!P$10*millipoints!P$11/100</f>
        <v>2.860639559514925E-7</v>
      </c>
      <c r="Q150" s="13">
        <f>processes!T147/millipoints!Q$10*millipoints!Q$11/100</f>
        <v>3.028391003597122E-6</v>
      </c>
      <c r="R150" s="13">
        <f>processes!U147/millipoints!R$10*millipoints!R$11/100</f>
        <v>4.0100332173913035E-7</v>
      </c>
      <c r="S150" s="13">
        <f>processes!V147/millipoints!S$10*millipoints!S$11/100</f>
        <v>8.9073532841025653E-7</v>
      </c>
      <c r="T150" s="13">
        <f>processes!W147/millipoints!T$10*millipoints!T$11/100</f>
        <v>1.3726491080225987E-6</v>
      </c>
      <c r="U150" s="13">
        <f>processes!X147/millipoints!U$10*millipoints!U$11/100</f>
        <v>2.0642540669950739E-6</v>
      </c>
      <c r="V150" s="13">
        <f>processes!Y147/millipoints!V$10*millipoints!V$11/100</f>
        <v>1.9637627161949684E-6</v>
      </c>
      <c r="W150" s="13">
        <f>processes!Z147/millipoints!W$10*millipoints!W$11/100</f>
        <v>6.9264705280000003E-6</v>
      </c>
      <c r="X150" s="13">
        <f>processes!AA147/millipoints!X$10*millipoints!X$11/100</f>
        <v>2.8248845099999998E-6</v>
      </c>
      <c r="Y150" s="13">
        <f>processes!AB147/millipoints!Y$10*millipoints!Y$11/100</f>
        <v>3.0812543999999998E-6</v>
      </c>
      <c r="Z150" s="13">
        <f>processes!AC147/millipoints!Z$10*millipoints!Z$11/100</f>
        <v>2.7668180886255923E-7</v>
      </c>
      <c r="AA150" s="13">
        <f>processes!AD147/millipoints!AA$10*millipoints!AA$11/100</f>
        <v>4.5427672131147543E-5</v>
      </c>
      <c r="AB150" s="13">
        <f>processes!AE147/millipoints!AB$10*millipoints!AB$11/100</f>
        <v>8.122316648520708E-7</v>
      </c>
      <c r="AC150" s="13">
        <f>processes!AF147/millipoints!AC$10*millipoints!AC$11/100</f>
        <v>2.0438152799999998E-6</v>
      </c>
      <c r="AD150" s="13">
        <f>processes!AG147/millipoints!AD$10*millipoints!AD$11/100</f>
        <v>1.610222596092796E-7</v>
      </c>
      <c r="AF150" s="12">
        <f t="shared" si="8"/>
        <v>0.13382347948338208</v>
      </c>
      <c r="AG150" t="str">
        <f t="shared" si="7"/>
        <v xml:space="preserve">kg </v>
      </c>
    </row>
    <row r="151" spans="1:33">
      <c r="B151" s="5">
        <f t="shared" si="9"/>
        <v>139</v>
      </c>
      <c r="C151" s="5" t="s">
        <v>309</v>
      </c>
      <c r="D151" s="5" t="s">
        <v>61</v>
      </c>
      <c r="E151" s="5" t="s">
        <v>61</v>
      </c>
      <c r="F151" s="5" t="s">
        <v>61</v>
      </c>
      <c r="G151" s="5" t="s">
        <v>258</v>
      </c>
      <c r="H151" s="5" t="s">
        <v>174</v>
      </c>
      <c r="I151" s="5" t="s">
        <v>289</v>
      </c>
      <c r="J151" s="5" t="s">
        <v>144</v>
      </c>
      <c r="K151" s="5" t="s">
        <v>131</v>
      </c>
      <c r="L151" s="5" t="s">
        <v>290</v>
      </c>
      <c r="M151" s="5" t="s">
        <v>61</v>
      </c>
      <c r="O151" s="13">
        <f>processes!O148/millipoints!O$10*millipoints!O$11/100</f>
        <v>6.5877551999999996E-5</v>
      </c>
      <c r="P151" s="13">
        <f>processes!S148/millipoints!P$10*millipoints!P$11/100</f>
        <v>2.6509198815298503E-9</v>
      </c>
      <c r="Q151" s="13">
        <f>processes!T148/millipoints!Q$10*millipoints!Q$11/100</f>
        <v>3.7020911438848917E-7</v>
      </c>
      <c r="R151" s="13">
        <f>processes!U148/millipoints!R$10*millipoints!R$11/100</f>
        <v>4.8822252173913038E-9</v>
      </c>
      <c r="S151" s="13">
        <f>processes!V148/millipoints!S$10*millipoints!S$11/100</f>
        <v>2.2815312656410258E-7</v>
      </c>
      <c r="T151" s="13">
        <f>processes!W148/millipoints!T$10*millipoints!T$11/100</f>
        <v>3.6040872553672313E-7</v>
      </c>
      <c r="U151" s="13">
        <f>processes!X148/millipoints!U$10*millipoints!U$11/100</f>
        <v>5.4141183320197051E-7</v>
      </c>
      <c r="V151" s="13">
        <f>processes!Y148/millipoints!V$10*millipoints!V$11/100</f>
        <v>2.750572670597484E-8</v>
      </c>
      <c r="W151" s="13">
        <f>processes!Z148/millipoints!W$10*millipoints!W$11/100</f>
        <v>1.8784587519999999E-7</v>
      </c>
      <c r="X151" s="13">
        <f>processes!AA148/millipoints!X$10*millipoints!X$11/100</f>
        <v>-7.6548197400000012E-8</v>
      </c>
      <c r="Y151" s="13">
        <f>processes!AB148/millipoints!Y$10*millipoints!Y$11/100</f>
        <v>4.0069091388235295E-7</v>
      </c>
      <c r="Z151" s="13">
        <f>processes!AC148/millipoints!Z$10*millipoints!Z$11/100</f>
        <v>4.2198611466824642E-9</v>
      </c>
      <c r="AA151" s="13">
        <f>processes!AD148/millipoints!AA$10*millipoints!AA$11/100</f>
        <v>2.8526274098360657E-7</v>
      </c>
      <c r="AB151" s="13">
        <f>processes!AE148/millipoints!AB$10*millipoints!AB$11/100</f>
        <v>4.4089976591715968E-7</v>
      </c>
      <c r="AC151" s="13">
        <f>processes!AF148/millipoints!AC$10*millipoints!AC$11/100</f>
        <v>1.9541996E-7</v>
      </c>
      <c r="AD151" s="13">
        <f>processes!AG148/millipoints!AD$10*millipoints!AD$11/100</f>
        <v>5.183199231746032E-9</v>
      </c>
      <c r="AF151" s="12">
        <f t="shared" si="8"/>
        <v>6.8855747790457736E-2</v>
      </c>
      <c r="AG151" t="str">
        <f t="shared" si="7"/>
        <v xml:space="preserve">kg </v>
      </c>
    </row>
    <row r="152" spans="1:33">
      <c r="B152" s="5">
        <f t="shared" si="9"/>
        <v>140</v>
      </c>
      <c r="C152" s="5" t="s">
        <v>310</v>
      </c>
      <c r="D152" s="5" t="s">
        <v>61</v>
      </c>
      <c r="E152" s="5" t="s">
        <v>61</v>
      </c>
      <c r="F152" s="5" t="s">
        <v>61</v>
      </c>
      <c r="G152" s="5" t="s">
        <v>258</v>
      </c>
      <c r="H152" s="5" t="s">
        <v>174</v>
      </c>
      <c r="I152" s="5" t="s">
        <v>289</v>
      </c>
      <c r="J152" s="5" t="s">
        <v>144</v>
      </c>
      <c r="K152" s="5" t="s">
        <v>131</v>
      </c>
      <c r="L152" s="5" t="s">
        <v>290</v>
      </c>
      <c r="M152" s="5" t="s">
        <v>61</v>
      </c>
      <c r="O152" s="13">
        <f>processes!O149/millipoints!O$10*millipoints!O$11/100</f>
        <v>8.2979280799999998E-5</v>
      </c>
      <c r="P152" s="13">
        <f>processes!S149/millipoints!P$10*millipoints!P$11/100</f>
        <v>2.9799037393656709E-9</v>
      </c>
      <c r="Q152" s="13">
        <f>processes!T149/millipoints!Q$10*millipoints!Q$11/100</f>
        <v>4.3446167697841727E-7</v>
      </c>
      <c r="R152" s="13">
        <f>processes!U149/millipoints!R$10*millipoints!R$11/100</f>
        <v>4.4052074782608692E-9</v>
      </c>
      <c r="S152" s="13">
        <f>processes!V149/millipoints!S$10*millipoints!S$11/100</f>
        <v>2.8084695548717947E-7</v>
      </c>
      <c r="T152" s="13">
        <f>processes!W149/millipoints!T$10*millipoints!T$11/100</f>
        <v>4.1577060316384183E-7</v>
      </c>
      <c r="U152" s="13">
        <f>processes!X149/millipoints!U$10*millipoints!U$11/100</f>
        <v>5.5985430940886703E-7</v>
      </c>
      <c r="V152" s="13">
        <f>processes!Y149/millipoints!V$10*millipoints!V$11/100</f>
        <v>2.8649723836477986E-8</v>
      </c>
      <c r="W152" s="13">
        <f>processes!Z149/millipoints!W$10*millipoints!W$11/100</f>
        <v>2.753927168E-7</v>
      </c>
      <c r="X152" s="13">
        <f>processes!AA149/millipoints!X$10*millipoints!X$11/100</f>
        <v>2.313260868E-7</v>
      </c>
      <c r="Y152" s="13">
        <f>processes!AB149/millipoints!Y$10*millipoints!Y$11/100</f>
        <v>2.5657556329411767E-7</v>
      </c>
      <c r="Z152" s="13">
        <f>processes!AC149/millipoints!Z$10*millipoints!Z$11/100</f>
        <v>5.0510900729857815E-9</v>
      </c>
      <c r="AA152" s="13">
        <f>processes!AD149/millipoints!AA$10*millipoints!AA$11/100</f>
        <v>1.159073468852459E-6</v>
      </c>
      <c r="AB152" s="13">
        <f>processes!AE149/millipoints!AB$10*millipoints!AB$11/100</f>
        <v>2.5725264053254433E-7</v>
      </c>
      <c r="AC152" s="13">
        <f>processes!AF149/millipoints!AC$10*millipoints!AC$11/100</f>
        <v>5.8392521599999992E-7</v>
      </c>
      <c r="AD152" s="13">
        <f>processes!AG149/millipoints!AD$10*millipoints!AD$11/100</f>
        <v>6.6818029753357753E-9</v>
      </c>
      <c r="AF152" s="12">
        <f t="shared" si="8"/>
        <v>8.7481527765419828E-2</v>
      </c>
      <c r="AG152" t="str">
        <f t="shared" si="7"/>
        <v xml:space="preserve">kg </v>
      </c>
    </row>
    <row r="153" spans="1:33">
      <c r="B153" s="5">
        <f t="shared" si="9"/>
        <v>141</v>
      </c>
      <c r="C153" s="5" t="s">
        <v>311</v>
      </c>
      <c r="D153" s="5" t="s">
        <v>61</v>
      </c>
      <c r="E153" s="5" t="s">
        <v>61</v>
      </c>
      <c r="F153" s="5" t="s">
        <v>61</v>
      </c>
      <c r="G153" s="5" t="s">
        <v>258</v>
      </c>
      <c r="H153" s="5" t="s">
        <v>174</v>
      </c>
      <c r="I153" s="5" t="s">
        <v>289</v>
      </c>
      <c r="J153" s="5" t="s">
        <v>144</v>
      </c>
      <c r="K153" s="5" t="s">
        <v>131</v>
      </c>
      <c r="L153" s="5" t="s">
        <v>290</v>
      </c>
      <c r="M153" s="5" t="s">
        <v>61</v>
      </c>
      <c r="O153" s="13">
        <f>processes!O150/millipoints!O$10*millipoints!O$11/100</f>
        <v>7.0001154599999994E-5</v>
      </c>
      <c r="P153" s="13">
        <f>processes!S150/millipoints!P$10*millipoints!P$11/100</f>
        <v>1.6038112873134327E-8</v>
      </c>
      <c r="Q153" s="13">
        <f>processes!T150/millipoints!Q$10*millipoints!Q$11/100</f>
        <v>2.5779883237410075E-6</v>
      </c>
      <c r="R153" s="13">
        <f>processes!U150/millipoints!R$10*millipoints!R$11/100</f>
        <v>1.3890184869565216E-8</v>
      </c>
      <c r="S153" s="13">
        <f>processes!V150/millipoints!S$10*millipoints!S$11/100</f>
        <v>1.9615613374358974E-6</v>
      </c>
      <c r="T153" s="13">
        <f>processes!W150/millipoints!T$10*millipoints!T$11/100</f>
        <v>2.586576996045198E-6</v>
      </c>
      <c r="U153" s="13">
        <f>processes!X150/millipoints!U$10*millipoints!U$11/100</f>
        <v>3.4318184246305422E-6</v>
      </c>
      <c r="V153" s="13">
        <f>processes!Y150/millipoints!V$10*millipoints!V$11/100</f>
        <v>1.0275707766509433E-7</v>
      </c>
      <c r="W153" s="13">
        <f>processes!Z150/millipoints!W$10*millipoints!W$11/100</f>
        <v>1.3895407360000002E-6</v>
      </c>
      <c r="X153" s="13">
        <f>processes!AA150/millipoints!X$10*millipoints!X$11/100</f>
        <v>1.7737200600000002E-6</v>
      </c>
      <c r="Y153" s="13">
        <f>processes!AB150/millipoints!Y$10*millipoints!Y$11/100</f>
        <v>1.0778334268235295E-6</v>
      </c>
      <c r="Z153" s="13">
        <f>processes!AC150/millipoints!Z$10*millipoints!Z$11/100</f>
        <v>2.2002846767772513E-8</v>
      </c>
      <c r="AA153" s="13">
        <f>processes!AD150/millipoints!AA$10*millipoints!AA$11/100</f>
        <v>3.0088104168618264E-6</v>
      </c>
      <c r="AB153" s="13">
        <f>processes!AE150/millipoints!AB$10*millipoints!AB$11/100</f>
        <v>2.996822783431952E-7</v>
      </c>
      <c r="AC153" s="13">
        <f>processes!AF150/millipoints!AC$10*millipoints!AC$11/100</f>
        <v>7.4417825600000001E-7</v>
      </c>
      <c r="AD153" s="13">
        <f>processes!AG150/millipoints!AD$10*millipoints!AD$11/100</f>
        <v>1.8310166424908427E-8</v>
      </c>
      <c r="AF153" s="12">
        <f t="shared" si="8"/>
        <v>8.9025863244481668E-2</v>
      </c>
      <c r="AG153" t="str">
        <f t="shared" si="7"/>
        <v xml:space="preserve">kg </v>
      </c>
    </row>
    <row r="154" spans="1:33">
      <c r="B154" s="5">
        <f t="shared" si="9"/>
        <v>142</v>
      </c>
      <c r="C154" s="5" t="s">
        <v>312</v>
      </c>
      <c r="D154" s="5" t="s">
        <v>61</v>
      </c>
      <c r="E154" s="5" t="s">
        <v>61</v>
      </c>
      <c r="F154" s="5" t="s">
        <v>61</v>
      </c>
      <c r="G154" s="5" t="s">
        <v>258</v>
      </c>
      <c r="H154" s="5" t="s">
        <v>174</v>
      </c>
      <c r="I154" s="5" t="s">
        <v>289</v>
      </c>
      <c r="J154" s="5" t="s">
        <v>144</v>
      </c>
      <c r="K154" s="5" t="s">
        <v>131</v>
      </c>
      <c r="L154" s="5" t="s">
        <v>290</v>
      </c>
      <c r="M154" s="5" t="s">
        <v>61</v>
      </c>
      <c r="O154" s="13">
        <f>processes!O151/millipoints!O$10*millipoints!O$11/100</f>
        <v>5.4391953199999998E-5</v>
      </c>
      <c r="P154" s="13">
        <f>processes!S151/millipoints!P$10*millipoints!P$11/100</f>
        <v>8.1182219714552235E-8</v>
      </c>
      <c r="Q154" s="13">
        <f>processes!T151/millipoints!Q$10*millipoints!Q$11/100</f>
        <v>1.6272989460431653E-6</v>
      </c>
      <c r="R154" s="13">
        <f>processes!U151/millipoints!R$10*millipoints!R$11/100</f>
        <v>1.2432210782608694E-7</v>
      </c>
      <c r="S154" s="13">
        <f>processes!V151/millipoints!S$10*millipoints!S$11/100</f>
        <v>5.3361635282051286E-7</v>
      </c>
      <c r="T154" s="13">
        <f>processes!W151/millipoints!T$10*millipoints!T$11/100</f>
        <v>8.1147364864406786E-7</v>
      </c>
      <c r="U154" s="13">
        <f>processes!X151/millipoints!U$10*millipoints!U$11/100</f>
        <v>1.2552509581280791E-6</v>
      </c>
      <c r="V154" s="13">
        <f>processes!Y151/millipoints!V$10*millipoints!V$11/100</f>
        <v>6.5723057460691825E-7</v>
      </c>
      <c r="W154" s="13">
        <f>processes!Z151/millipoints!W$10*millipoints!W$11/100</f>
        <v>3.9238165759999996E-6</v>
      </c>
      <c r="X154" s="13">
        <f>processes!AA151/millipoints!X$10*millipoints!X$11/100</f>
        <v>2.952898812E-5</v>
      </c>
      <c r="Y154" s="13">
        <f>processes!AB151/millipoints!Y$10*millipoints!Y$11/100</f>
        <v>1.4703287416470592E-6</v>
      </c>
      <c r="Z154" s="13">
        <f>processes!AC151/millipoints!Z$10*millipoints!Z$11/100</f>
        <v>1.6569926786729855E-7</v>
      </c>
      <c r="AA154" s="13">
        <f>processes!AD151/millipoints!AA$10*millipoints!AA$11/100</f>
        <v>5.2185928243559717E-5</v>
      </c>
      <c r="AB154" s="13">
        <f>processes!AE151/millipoints!AB$10*millipoints!AB$11/100</f>
        <v>4.8100083479289938E-7</v>
      </c>
      <c r="AC154" s="13">
        <f>processes!AF151/millipoints!AC$10*millipoints!AC$11/100</f>
        <v>2.5771180000000004E-6</v>
      </c>
      <c r="AD154" s="13">
        <f>processes!AG151/millipoints!AD$10*millipoints!AD$11/100</f>
        <v>1.6299151533577534E-7</v>
      </c>
      <c r="AF154" s="12">
        <f t="shared" si="8"/>
        <v>0.14997819930698611</v>
      </c>
      <c r="AG154" t="str">
        <f t="shared" si="7"/>
        <v xml:space="preserve">kg </v>
      </c>
    </row>
    <row r="155" spans="1:33">
      <c r="B155" s="5">
        <f t="shared" si="9"/>
        <v>143</v>
      </c>
      <c r="C155" s="5" t="s">
        <v>313</v>
      </c>
      <c r="D155" s="5" t="s">
        <v>61</v>
      </c>
      <c r="E155" s="5" t="s">
        <v>61</v>
      </c>
      <c r="F155" s="5" t="s">
        <v>61</v>
      </c>
      <c r="G155" s="5" t="s">
        <v>258</v>
      </c>
      <c r="H155" s="5" t="s">
        <v>174</v>
      </c>
      <c r="I155" s="5" t="s">
        <v>289</v>
      </c>
      <c r="J155" s="5" t="s">
        <v>144</v>
      </c>
      <c r="K155" s="5" t="s">
        <v>131</v>
      </c>
      <c r="L155" s="5" t="s">
        <v>290</v>
      </c>
      <c r="M155" s="5" t="s">
        <v>61</v>
      </c>
      <c r="O155" s="13">
        <f>processes!O152/millipoints!O$10*millipoints!O$11/100</f>
        <v>5.5205831200000001E-5</v>
      </c>
      <c r="P155" s="13">
        <f>processes!S152/millipoints!P$10*millipoints!P$11/100</f>
        <v>2.3487416335820891E-7</v>
      </c>
      <c r="Q155" s="13">
        <f>processes!T152/millipoints!Q$10*millipoints!Q$11/100</f>
        <v>2.5454781330935254E-6</v>
      </c>
      <c r="R155" s="13">
        <f>processes!U152/millipoints!R$10*millipoints!R$11/100</f>
        <v>3.2981366956521729E-7</v>
      </c>
      <c r="S155" s="13">
        <f>processes!V152/millipoints!S$10*millipoints!S$11/100</f>
        <v>7.6343617189743595E-7</v>
      </c>
      <c r="T155" s="13">
        <f>processes!W152/millipoints!T$10*millipoints!T$11/100</f>
        <v>1.1810059349152542E-6</v>
      </c>
      <c r="U155" s="13">
        <f>processes!X152/millipoints!U$10*millipoints!U$11/100</f>
        <v>1.7804599334975367E-6</v>
      </c>
      <c r="V155" s="13">
        <f>processes!Y152/millipoints!V$10*millipoints!V$11/100</f>
        <v>1.6191182743710691E-6</v>
      </c>
      <c r="W155" s="13">
        <f>processes!Z152/millipoints!W$10*millipoints!W$11/100</f>
        <v>5.7323703040000002E-6</v>
      </c>
      <c r="X155" s="13">
        <f>processes!AA152/millipoints!X$10*millipoints!X$11/100</f>
        <v>2.3039580320000001E-6</v>
      </c>
      <c r="Y155" s="13">
        <f>processes!AB152/millipoints!Y$10*millipoints!Y$11/100</f>
        <v>2.6100038776470595E-6</v>
      </c>
      <c r="Z155" s="13">
        <f>processes!AC152/millipoints!Z$10*millipoints!Z$11/100</f>
        <v>2.2846610310426539E-7</v>
      </c>
      <c r="AA155" s="13">
        <f>processes!AD152/millipoints!AA$10*millipoints!AA$11/100</f>
        <v>3.7070006107728333E-5</v>
      </c>
      <c r="AB155" s="13">
        <f>processes!AE152/millipoints!AB$10*millipoints!AB$11/100</f>
        <v>7.1549894999999987E-7</v>
      </c>
      <c r="AC155" s="13">
        <f>processes!AF152/millipoints!AC$10*millipoints!AC$11/100</f>
        <v>1.71582528E-6</v>
      </c>
      <c r="AD155" s="13">
        <f>processes!AG152/millipoints!AD$10*millipoints!AD$11/100</f>
        <v>1.370951714041514E-7</v>
      </c>
      <c r="AF155" s="12">
        <f t="shared" si="8"/>
        <v>0.11417324130658205</v>
      </c>
      <c r="AG155" t="str">
        <f t="shared" si="7"/>
        <v xml:space="preserve">kg </v>
      </c>
    </row>
    <row r="156" spans="1:33">
      <c r="B156" s="5">
        <f t="shared" si="9"/>
        <v>144</v>
      </c>
      <c r="C156" s="5" t="s">
        <v>314</v>
      </c>
      <c r="D156" s="5" t="s">
        <v>61</v>
      </c>
      <c r="E156" s="5" t="s">
        <v>61</v>
      </c>
      <c r="F156" s="5" t="s">
        <v>61</v>
      </c>
      <c r="G156" s="5" t="s">
        <v>258</v>
      </c>
      <c r="H156" s="5" t="s">
        <v>174</v>
      </c>
      <c r="I156" s="5" t="s">
        <v>289</v>
      </c>
      <c r="J156" s="5" t="s">
        <v>144</v>
      </c>
      <c r="K156" s="5" t="s">
        <v>131</v>
      </c>
      <c r="L156" s="5" t="s">
        <v>290</v>
      </c>
      <c r="M156" s="5" t="s">
        <v>61</v>
      </c>
      <c r="O156" s="13">
        <f>processes!O153/millipoints!O$10*millipoints!O$11/100</f>
        <v>8.1949178999999987E-5</v>
      </c>
      <c r="P156" s="13">
        <f>processes!S153/millipoints!P$10*millipoints!P$11/100</f>
        <v>7.2724445223880593E-9</v>
      </c>
      <c r="Q156" s="13">
        <f>processes!T153/millipoints!Q$10*millipoints!Q$11/100</f>
        <v>5.1403387086330933E-7</v>
      </c>
      <c r="R156" s="13">
        <f>processes!U153/millipoints!R$10*millipoints!R$11/100</f>
        <v>1.1587629043478259E-8</v>
      </c>
      <c r="S156" s="13">
        <f>processes!V153/millipoints!S$10*millipoints!S$11/100</f>
        <v>2.6409822810256412E-7</v>
      </c>
      <c r="T156" s="13">
        <f>processes!W153/millipoints!T$10*millipoints!T$11/100</f>
        <v>4.0373940853107347E-7</v>
      </c>
      <c r="U156" s="13">
        <f>processes!X153/millipoints!U$10*millipoints!U$11/100</f>
        <v>5.5524881472906417E-7</v>
      </c>
      <c r="V156" s="13">
        <f>processes!Y153/millipoints!V$10*millipoints!V$11/100</f>
        <v>6.3713243899371064E-8</v>
      </c>
      <c r="W156" s="13">
        <f>processes!Z153/millipoints!W$10*millipoints!W$11/100</f>
        <v>4.6010304000000001E-7</v>
      </c>
      <c r="X156" s="13">
        <f>processes!AA153/millipoints!X$10*millipoints!X$11/100</f>
        <v>1.4260169999999998E-6</v>
      </c>
      <c r="Y156" s="13">
        <f>processes!AB153/millipoints!Y$10*millipoints!Y$11/100</f>
        <v>3.3736801882352944E-7</v>
      </c>
      <c r="Z156" s="13">
        <f>processes!AC153/millipoints!Z$10*millipoints!Z$11/100</f>
        <v>1.3606873883886254E-8</v>
      </c>
      <c r="AA156" s="13">
        <f>processes!AD153/millipoints!AA$10*millipoints!AA$11/100</f>
        <v>2.3291197601873535E-6</v>
      </c>
      <c r="AB156" s="13">
        <f>processes!AE153/millipoints!AB$10*millipoints!AB$11/100</f>
        <v>4.0760145071005917E-8</v>
      </c>
      <c r="AC156" s="13">
        <f>processes!AF153/millipoints!AC$10*millipoints!AC$11/100</f>
        <v>1.7364785599999997E-7</v>
      </c>
      <c r="AD156" s="13">
        <f>processes!AG153/millipoints!AD$10*millipoints!AD$11/100</f>
        <v>1.6631737677655678E-8</v>
      </c>
      <c r="AF156" s="12">
        <f t="shared" si="8"/>
        <v>8.8566127071334641E-2</v>
      </c>
      <c r="AG156" t="str">
        <f t="shared" si="7"/>
        <v xml:space="preserve">kg </v>
      </c>
    </row>
    <row r="157" spans="1:33">
      <c r="B157" s="5">
        <f t="shared" si="9"/>
        <v>145</v>
      </c>
      <c r="C157" s="5" t="s">
        <v>315</v>
      </c>
      <c r="D157" s="5" t="s">
        <v>61</v>
      </c>
      <c r="E157" s="5" t="s">
        <v>61</v>
      </c>
      <c r="F157" s="5" t="s">
        <v>61</v>
      </c>
      <c r="G157" s="5" t="s">
        <v>258</v>
      </c>
      <c r="H157" s="5" t="s">
        <v>174</v>
      </c>
      <c r="I157" s="5" t="s">
        <v>289</v>
      </c>
      <c r="J157" s="5" t="s">
        <v>144</v>
      </c>
      <c r="K157" s="5" t="s">
        <v>266</v>
      </c>
      <c r="L157" s="5" t="s">
        <v>290</v>
      </c>
      <c r="M157" s="5" t="s">
        <v>61</v>
      </c>
      <c r="O157" s="13">
        <f>processes!O154/millipoints!O$10*millipoints!O$11/100</f>
        <v>4.6526126399999994E-6</v>
      </c>
      <c r="P157" s="13">
        <f>processes!S154/millipoints!P$10*millipoints!P$11/100</f>
        <v>1.6359966430970147E-8</v>
      </c>
      <c r="Q157" s="13">
        <f>processes!T154/millipoints!Q$10*millipoints!Q$11/100</f>
        <v>7.7859379208633085E-7</v>
      </c>
      <c r="R157" s="13">
        <f>processes!U154/millipoints!R$10*millipoints!R$11/100</f>
        <v>8.9301457391304343E-8</v>
      </c>
      <c r="S157" s="13">
        <f>processes!V154/millipoints!S$10*millipoints!S$11/100</f>
        <v>2.8806537846153843E-7</v>
      </c>
      <c r="T157" s="13">
        <f>processes!W154/millipoints!T$10*millipoints!T$11/100</f>
        <v>4.6848020807909603E-7</v>
      </c>
      <c r="U157" s="13">
        <f>processes!X154/millipoints!U$10*millipoints!U$11/100</f>
        <v>8.2057273389162564E-7</v>
      </c>
      <c r="V157" s="13">
        <f>processes!Y154/millipoints!V$10*millipoints!V$11/100</f>
        <v>1.1964075448113207E-7</v>
      </c>
      <c r="W157" s="13">
        <f>processes!Z154/millipoints!W$10*millipoints!W$11/100</f>
        <v>9.4342293760000005E-7</v>
      </c>
      <c r="X157" s="13">
        <f>processes!AA154/millipoints!X$10*millipoints!X$11/100</f>
        <v>7.4132963199999994E-8</v>
      </c>
      <c r="Y157" s="13">
        <f>processes!AB154/millipoints!Y$10*millipoints!Y$11/100</f>
        <v>8.9848101647058812E-7</v>
      </c>
      <c r="Z157" s="13">
        <f>processes!AC154/millipoints!Z$10*millipoints!Z$11/100</f>
        <v>2.2002622386255922E-8</v>
      </c>
      <c r="AA157" s="13">
        <f>processes!AD154/millipoints!AA$10*millipoints!AA$11/100</f>
        <v>1.9133296412177982E-6</v>
      </c>
      <c r="AB157" s="13">
        <f>processes!AE154/millipoints!AB$10*millipoints!AB$11/100</f>
        <v>4.8734919266272187E-7</v>
      </c>
      <c r="AC157" s="13">
        <f>processes!AF154/millipoints!AC$10*millipoints!AC$11/100</f>
        <v>4.0103882400000007E-7</v>
      </c>
      <c r="AD157" s="13">
        <f>processes!AG154/millipoints!AD$10*millipoints!AD$11/100</f>
        <v>2.2306162896214896E-8</v>
      </c>
      <c r="AF157" s="12">
        <f t="shared" si="8"/>
        <v>1.1995690291255575E-2</v>
      </c>
      <c r="AG157" t="str">
        <f t="shared" si="7"/>
        <v xml:space="preserve">kg </v>
      </c>
    </row>
    <row r="158" spans="1:33">
      <c r="B158" s="5">
        <f t="shared" si="9"/>
        <v>146</v>
      </c>
      <c r="C158" s="5" t="s">
        <v>316</v>
      </c>
      <c r="D158" s="5" t="s">
        <v>61</v>
      </c>
      <c r="E158" s="5" t="s">
        <v>61</v>
      </c>
      <c r="F158" s="5" t="s">
        <v>61</v>
      </c>
      <c r="G158" s="5" t="s">
        <v>258</v>
      </c>
      <c r="H158" s="5" t="s">
        <v>174</v>
      </c>
      <c r="I158" s="5" t="s">
        <v>289</v>
      </c>
      <c r="J158" s="5" t="s">
        <v>144</v>
      </c>
      <c r="K158" s="5" t="s">
        <v>131</v>
      </c>
      <c r="L158" s="5" t="s">
        <v>290</v>
      </c>
      <c r="M158" s="5" t="s">
        <v>61</v>
      </c>
      <c r="O158" s="13">
        <f>processes!O155/millipoints!O$10*millipoints!O$11/100</f>
        <v>2.7870720800000002E-7</v>
      </c>
      <c r="P158" s="13">
        <f>processes!S155/millipoints!P$10*millipoints!P$11/100</f>
        <v>1.5689454764925372E-9</v>
      </c>
      <c r="Q158" s="13">
        <f>processes!T155/millipoints!Q$10*millipoints!Q$11/100</f>
        <v>3.5151203309352521E-7</v>
      </c>
      <c r="R158" s="13">
        <f>processes!U155/millipoints!R$10*millipoints!R$11/100</f>
        <v>3.3108662608695654E-9</v>
      </c>
      <c r="S158" s="13">
        <f>processes!V155/millipoints!S$10*millipoints!S$11/100</f>
        <v>2.2164323651282051E-7</v>
      </c>
      <c r="T158" s="13">
        <f>processes!W155/millipoints!T$10*millipoints!T$11/100</f>
        <v>3.5085952090395474E-7</v>
      </c>
      <c r="U158" s="13">
        <f>processes!X155/millipoints!U$10*millipoints!U$11/100</f>
        <v>5.1535697152709362E-7</v>
      </c>
      <c r="V158" s="13">
        <f>processes!Y155/millipoints!V$10*millipoints!V$11/100</f>
        <v>1.9394810377358487E-8</v>
      </c>
      <c r="W158" s="13">
        <f>processes!Z155/millipoints!W$10*millipoints!W$11/100</f>
        <v>1.4619486719999998E-7</v>
      </c>
      <c r="X158" s="13">
        <f>processes!AA155/millipoints!X$10*millipoints!X$11/100</f>
        <v>-8.8439908599999997E-8</v>
      </c>
      <c r="Y158" s="13">
        <f>processes!AB155/millipoints!Y$10*millipoints!Y$11/100</f>
        <v>3.8282282164705884E-7</v>
      </c>
      <c r="Z158" s="13">
        <f>processes!AC155/millipoints!Z$10*millipoints!Z$11/100</f>
        <v>2.8453023504739331E-9</v>
      </c>
      <c r="AA158" s="13">
        <f>processes!AD155/millipoints!AA$10*millipoints!AA$11/100</f>
        <v>1.0557861021077284E-7</v>
      </c>
      <c r="AB158" s="13">
        <f>processes!AE155/millipoints!AB$10*millipoints!AB$11/100</f>
        <v>3.7245738337278102E-7</v>
      </c>
      <c r="AC158" s="13">
        <f>processes!AF155/millipoints!AC$10*millipoints!AC$11/100</f>
        <v>7.4991363999999997E-8</v>
      </c>
      <c r="AD158" s="13">
        <f>processes!AG155/millipoints!AD$10*millipoints!AD$11/100</f>
        <v>3.4844309965811968E-9</v>
      </c>
      <c r="AF158" s="12">
        <f t="shared" si="8"/>
        <v>2.7422884633297828E-3</v>
      </c>
      <c r="AG158" t="str">
        <f t="shared" si="7"/>
        <v xml:space="preserve">kg </v>
      </c>
    </row>
    <row r="159" spans="1:33">
      <c r="B159" s="5">
        <f t="shared" si="9"/>
        <v>147</v>
      </c>
      <c r="C159" s="5" t="s">
        <v>317</v>
      </c>
      <c r="D159" s="5" t="s">
        <v>61</v>
      </c>
      <c r="E159" s="5" t="s">
        <v>61</v>
      </c>
      <c r="F159" s="5" t="s">
        <v>61</v>
      </c>
      <c r="G159" s="5" t="s">
        <v>258</v>
      </c>
      <c r="H159" s="5" t="s">
        <v>174</v>
      </c>
      <c r="I159" s="5" t="s">
        <v>289</v>
      </c>
      <c r="J159" s="5" t="s">
        <v>144</v>
      </c>
      <c r="K159" s="5" t="s">
        <v>266</v>
      </c>
      <c r="L159" s="5" t="s">
        <v>290</v>
      </c>
      <c r="M159" s="5" t="s">
        <v>61</v>
      </c>
      <c r="O159" s="13">
        <f>processes!O156/millipoints!O$10*millipoints!O$11/100</f>
        <v>4.5203581799999999E-7</v>
      </c>
      <c r="P159" s="13">
        <f>processes!S156/millipoints!P$10*millipoints!P$11/100</f>
        <v>2.0250900789179101E-9</v>
      </c>
      <c r="Q159" s="13">
        <f>processes!T156/millipoints!Q$10*millipoints!Q$11/100</f>
        <v>3.774462428057554E-7</v>
      </c>
      <c r="R159" s="13">
        <f>processes!U156/millipoints!R$10*millipoints!R$11/100</f>
        <v>5.9346937391304338E-9</v>
      </c>
      <c r="S159" s="13">
        <f>processes!V156/millipoints!S$10*millipoints!S$11/100</f>
        <v>2.2501657394871792E-7</v>
      </c>
      <c r="T159" s="13">
        <f>processes!W156/millipoints!T$10*millipoints!T$11/100</f>
        <v>3.5727977022598865E-7</v>
      </c>
      <c r="U159" s="13">
        <f>processes!X156/millipoints!U$10*millipoints!U$11/100</f>
        <v>5.3515574330049261E-7</v>
      </c>
      <c r="V159" s="13">
        <f>processes!Y156/millipoints!V$10*millipoints!V$11/100</f>
        <v>2.4149578388364781E-8</v>
      </c>
      <c r="W159" s="13">
        <f>processes!Z156/millipoints!W$10*millipoints!W$11/100</f>
        <v>1.915869824E-7</v>
      </c>
      <c r="X159" s="13">
        <f>processes!AA156/millipoints!X$10*millipoints!X$11/100</f>
        <v>-8.3920402999999993E-8</v>
      </c>
      <c r="Y159" s="13">
        <f>processes!AB156/millipoints!Y$10*millipoints!Y$11/100</f>
        <v>4.126357232941177E-7</v>
      </c>
      <c r="Z159" s="13">
        <f>processes!AC156/millipoints!Z$10*millipoints!Z$11/100</f>
        <v>3.7202169334123222E-9</v>
      </c>
      <c r="AA159" s="13">
        <f>processes!AD156/millipoints!AA$10*millipoints!AA$11/100</f>
        <v>1.8385709114754101E-7</v>
      </c>
      <c r="AB159" s="13">
        <f>processes!AE156/millipoints!AB$10*millipoints!AB$11/100</f>
        <v>3.7487629455621296E-7</v>
      </c>
      <c r="AC159" s="13">
        <f>processes!AF156/millipoints!AC$10*millipoints!AC$11/100</f>
        <v>9.6812959999999995E-8</v>
      </c>
      <c r="AD159" s="13">
        <f>processes!AG156/millipoints!AD$10*millipoints!AD$11/100</f>
        <v>4.7308223367521375E-9</v>
      </c>
      <c r="AF159" s="12">
        <f t="shared" si="8"/>
        <v>3.163343198155403E-3</v>
      </c>
      <c r="AG159" t="str">
        <f t="shared" ref="AG159:AG160" si="10">H159</f>
        <v xml:space="preserve">kg </v>
      </c>
    </row>
    <row r="160" spans="1:33">
      <c r="A160" s="1" t="s">
        <v>318</v>
      </c>
      <c r="B160" s="5">
        <f t="shared" si="9"/>
        <v>148</v>
      </c>
      <c r="C160" s="5" t="s">
        <v>319</v>
      </c>
      <c r="D160" s="5" t="s">
        <v>61</v>
      </c>
      <c r="E160" s="5" t="s">
        <v>61</v>
      </c>
      <c r="F160" s="5" t="s">
        <v>61</v>
      </c>
      <c r="G160" s="5" t="s">
        <v>258</v>
      </c>
      <c r="H160" s="5" t="s">
        <v>174</v>
      </c>
      <c r="I160" s="5" t="s">
        <v>289</v>
      </c>
      <c r="J160" s="5" t="s">
        <v>144</v>
      </c>
      <c r="K160" s="5" t="s">
        <v>266</v>
      </c>
      <c r="L160" s="5" t="s">
        <v>290</v>
      </c>
      <c r="M160" s="5" t="s">
        <v>61</v>
      </c>
      <c r="O160" s="13">
        <f>processes!O157/millipoints!O$10*millipoints!O$11/100</f>
        <v>1.0766224299999998E-6</v>
      </c>
      <c r="P160" s="13">
        <f>processes!S157/millipoints!P$10*millipoints!P$11/100</f>
        <v>4.2672162572761194E-9</v>
      </c>
      <c r="Q160" s="13">
        <f>processes!T157/millipoints!Q$10*millipoints!Q$11/100</f>
        <v>4.2942296151079134E-7</v>
      </c>
      <c r="R160" s="13">
        <f>processes!U157/millipoints!R$10*millipoints!R$11/100</f>
        <v>1.8997808695652169E-8</v>
      </c>
      <c r="S160" s="13">
        <f>processes!V157/millipoints!S$10*millipoints!S$11/100</f>
        <v>2.337603835897436E-7</v>
      </c>
      <c r="T160" s="13">
        <f>processes!W157/millipoints!T$10*millipoints!T$11/100</f>
        <v>3.7231663079096042E-7</v>
      </c>
      <c r="U160" s="13">
        <f>processes!X157/millipoints!U$10*millipoints!U$11/100</f>
        <v>5.7103634236453209E-7</v>
      </c>
      <c r="V160" s="13">
        <f>processes!Y157/millipoints!V$10*millipoints!V$11/100</f>
        <v>3.7682305227987415E-8</v>
      </c>
      <c r="W160" s="13">
        <f>processes!Z157/millipoints!W$10*millipoints!W$11/100</f>
        <v>2.9163020800000004E-7</v>
      </c>
      <c r="X160" s="13">
        <f>processes!AA157/millipoints!X$10*millipoints!X$11/100</f>
        <v>-5.8782346219999994E-8</v>
      </c>
      <c r="Y160" s="13">
        <f>processes!AB157/millipoints!Y$10*millipoints!Y$11/100</f>
        <v>4.7689241599999995E-7</v>
      </c>
      <c r="Z160" s="13">
        <f>processes!AC157/millipoints!Z$10*millipoints!Z$11/100</f>
        <v>6.3401008635071082E-9</v>
      </c>
      <c r="AA160" s="13">
        <f>processes!AD157/millipoints!AA$10*millipoints!AA$11/100</f>
        <v>4.3535988309133488E-7</v>
      </c>
      <c r="AB160" s="13">
        <f>processes!AE157/millipoints!AB$10*millipoints!AB$11/100</f>
        <v>3.9341667159763308E-7</v>
      </c>
      <c r="AC160" s="13">
        <f>processes!AF157/millipoints!AC$10*millipoints!AC$11/100</f>
        <v>1.3447098400000001E-7</v>
      </c>
      <c r="AD160" s="13">
        <f>processes!AG157/millipoints!AD$10*millipoints!AD$11/100</f>
        <v>6.9180093470085476E-9</v>
      </c>
      <c r="AF160" s="12">
        <f t="shared" si="8"/>
        <v>4.4303520051164266E-3</v>
      </c>
      <c r="AG160" t="str">
        <f t="shared" si="10"/>
        <v xml:space="preserve">kg </v>
      </c>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7"/>
  <sheetViews>
    <sheetView topLeftCell="A4" workbookViewId="0">
      <selection activeCell="H14" sqref="H14"/>
    </sheetView>
  </sheetViews>
  <sheetFormatPr baseColWidth="10" defaultColWidth="11" defaultRowHeight="15.75"/>
  <cols>
    <col min="2" max="3" width="28.375" customWidth="1"/>
    <col min="5" max="5" width="11.875" bestFit="1" customWidth="1"/>
    <col min="6" max="6" width="15.75" bestFit="1" customWidth="1"/>
    <col min="7" max="7" width="21.375" bestFit="1" customWidth="1"/>
    <col min="8" max="8" width="17" bestFit="1" customWidth="1"/>
    <col min="9" max="9" width="26.875" bestFit="1" customWidth="1"/>
    <col min="10" max="10" width="12.125" customWidth="1"/>
  </cols>
  <sheetData>
    <row r="5" spans="2:9">
      <c r="B5" t="s">
        <v>53</v>
      </c>
      <c r="C5" t="s">
        <v>325</v>
      </c>
      <c r="D5" t="s">
        <v>52</v>
      </c>
      <c r="E5" t="s">
        <v>20</v>
      </c>
      <c r="F5" t="s">
        <v>322</v>
      </c>
      <c r="G5" t="s">
        <v>343</v>
      </c>
      <c r="H5" t="s">
        <v>333</v>
      </c>
      <c r="I5" t="s">
        <v>342</v>
      </c>
    </row>
    <row r="6" spans="2:9">
      <c r="B6" t="s">
        <v>38</v>
      </c>
      <c r="C6">
        <v>1</v>
      </c>
      <c r="D6">
        <v>1</v>
      </c>
      <c r="E6">
        <f t="array" ref="E6">INDEX(millipoints!$B$13:$AG$160,shortlist!D6,31)</f>
        <v>3.5724079175438778E-3</v>
      </c>
      <c r="F6" t="str">
        <f t="array" ref="F6">INDEX(millipoints!$B$13:$AG$160,shortlist!D6,32)</f>
        <v xml:space="preserve">MJ </v>
      </c>
      <c r="G6">
        <f t="array" ref="G6">INDEX(millipoints!$B$13:$AG$160,shortlist!D6,9)</f>
        <v>1.02</v>
      </c>
      <c r="H6">
        <v>1</v>
      </c>
      <c r="I6">
        <v>0.9</v>
      </c>
    </row>
    <row r="7" spans="2:9">
      <c r="B7" t="s">
        <v>40</v>
      </c>
      <c r="C7">
        <v>2</v>
      </c>
      <c r="D7">
        <v>33</v>
      </c>
      <c r="E7">
        <f t="array" ref="E7">INDEX(millipoints!$B$13:$AG$160,shortlist!D7,31)</f>
        <v>7.3878999857109615E-3</v>
      </c>
      <c r="F7" t="str">
        <f t="array" ref="F7">INDEX(millipoints!$B$13:$AG$160,shortlist!D7,32)</f>
        <v xml:space="preserve">MJ </v>
      </c>
      <c r="G7">
        <v>1</v>
      </c>
      <c r="H7">
        <v>2.5</v>
      </c>
      <c r="I7">
        <v>1</v>
      </c>
    </row>
  </sheetData>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3664E055D3024392F88086CF1FCE78" ma:contentTypeVersion="14" ma:contentTypeDescription="Crée un document." ma:contentTypeScope="" ma:versionID="5e612ab1b6973c32b76c00292ecae487">
  <xsd:schema xmlns:xsd="http://www.w3.org/2001/XMLSchema" xmlns:xs="http://www.w3.org/2001/XMLSchema" xmlns:p="http://schemas.microsoft.com/office/2006/metadata/properties" xmlns:ns3="0697829a-e10a-4ecc-8cda-2f5d72ccb1b7" xmlns:ns4="13ef337f-c9b9-4264-a107-3231cbcfd79b" targetNamespace="http://schemas.microsoft.com/office/2006/metadata/properties" ma:root="true" ma:fieldsID="257e9c55934f5b7923b5af6e6e63f288" ns3:_="" ns4:_="">
    <xsd:import namespace="0697829a-e10a-4ecc-8cda-2f5d72ccb1b7"/>
    <xsd:import namespace="13ef337f-c9b9-4264-a107-3231cbcfd79b"/>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97829a-e10a-4ecc-8cda-2f5d72ccb1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3ef337f-c9b9-4264-a107-3231cbcfd79b"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SharingHintHash" ma:index="20"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EC592D-8470-4C09-9EE8-439AA31DBEFA}">
  <ds:schemaRefs>
    <ds:schemaRef ds:uri="http://purl.org/dc/elements/1.1/"/>
    <ds:schemaRef ds:uri="http://schemas.microsoft.com/office/2006/metadata/properties"/>
    <ds:schemaRef ds:uri="0697829a-e10a-4ecc-8cda-2f5d72ccb1b7"/>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13ef337f-c9b9-4264-a107-3231cbcfd79b"/>
    <ds:schemaRef ds:uri="http://www.w3.org/XML/1998/namespace"/>
    <ds:schemaRef ds:uri="http://purl.org/dc/dcmitype/"/>
  </ds:schemaRefs>
</ds:datastoreItem>
</file>

<file path=customXml/itemProps2.xml><?xml version="1.0" encoding="utf-8"?>
<ds:datastoreItem xmlns:ds="http://schemas.openxmlformats.org/officeDocument/2006/customXml" ds:itemID="{D74F7707-7498-456B-A381-14FC28CF3AD0}">
  <ds:schemaRefs>
    <ds:schemaRef ds:uri="http://schemas.microsoft.com/sharepoint/v3/contenttype/forms"/>
  </ds:schemaRefs>
</ds:datastoreItem>
</file>

<file path=customXml/itemProps3.xml><?xml version="1.0" encoding="utf-8"?>
<ds:datastoreItem xmlns:ds="http://schemas.openxmlformats.org/officeDocument/2006/customXml" ds:itemID="{B7CF6705-C397-4CCE-8320-C0F561E92D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97829a-e10a-4ecc-8cda-2f5d72ccb1b7"/>
    <ds:schemaRef ds:uri="13ef337f-c9b9-4264-a107-3231cbcfd7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6</vt:i4>
      </vt:variant>
    </vt:vector>
  </HeadingPairs>
  <TitlesOfParts>
    <vt:vector size="15" baseType="lpstr">
      <vt:lpstr>disclaimer</vt:lpstr>
      <vt:lpstr>mode d'emploi</vt:lpstr>
      <vt:lpstr>scenario1</vt:lpstr>
      <vt:lpstr>scenario2</vt:lpstr>
      <vt:lpstr>scenario3</vt:lpstr>
      <vt:lpstr>comparaison</vt:lpstr>
      <vt:lpstr>processes</vt:lpstr>
      <vt:lpstr>millipoints</vt:lpstr>
      <vt:lpstr>shortlist</vt:lpstr>
      <vt:lpstr>comparaison!Zone_d_impression</vt:lpstr>
      <vt:lpstr>disclaimer!Zone_d_impression</vt:lpstr>
      <vt:lpstr>'mode d''emploi'!Zone_d_impression</vt:lpstr>
      <vt:lpstr>scenario1!Zone_d_impression</vt:lpstr>
      <vt:lpstr>scenario2!Zone_d_impression</vt:lpstr>
      <vt:lpstr>scenario3!Zone_d_impression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Geoffrey Van Moeseke</cp:lastModifiedBy>
  <dcterms:created xsi:type="dcterms:W3CDTF">2021-12-16T13:58:00Z</dcterms:created>
  <dcterms:modified xsi:type="dcterms:W3CDTF">2022-07-18T14:25:56Z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E4BFFC3F126E4C4A96CB64D0ACA9AEE5</vt:lpwstr>
  </property>
  <property fmtid="{D5CDD505-2E9C-101B-9397-08002B2CF9AE}" pid="3" name="KSOProductBuildVer">
    <vt:lpwstr>1033-11.2.0.10463</vt:lpwstr>
  </property>
  <property fmtid="{D5CDD505-2E9C-101B-9397-08002B2CF9AE}" pid="4" name="ContentTypeId">
    <vt:lpwstr>0x010100103664E055D3024392F88086CF1FCE78</vt:lpwstr>
  </property>
</Properties>
</file>