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/>
  <mc:AlternateContent xmlns:mc="http://schemas.openxmlformats.org/markup-compatibility/2006">
    <mc:Choice Requires="x15">
      <x15ac:absPath xmlns:x15ac="http://schemas.microsoft.com/office/spreadsheetml/2010/11/ac" url="/Users/gregoryleonard/Documents/ENERGIE PLUS/FEUILLE DE CALCUL/MISE A JOUR UCLOUVAIN JUIN 2023/Estimer l’intérêt du free cooling mécanique diurne/"/>
    </mc:Choice>
  </mc:AlternateContent>
  <xr:revisionPtr revIDLastSave="0" documentId="13_ncr:1_{6D770E4C-E4FC-3749-87CF-B1C7ED52235F}" xr6:coauthVersionLast="47" xr6:coauthVersionMax="47" xr10:uidLastSave="{00000000-0000-0000-0000-000000000000}"/>
  <bookViews>
    <workbookView showHorizontalScroll="0" showSheetTabs="0" xWindow="0" yWindow="500" windowWidth="28800" windowHeight="15260" xr2:uid="{00000000-000D-0000-FFFF-FFFF00000000}"/>
  </bookViews>
  <sheets>
    <sheet name="Données et résultat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_xlnm.Print_Area" localSheetId="0">'Données et résultats'!$A$39:$J$101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2" i="1" l="1"/>
  <c r="F84" i="1" s="1"/>
  <c r="F60" i="1"/>
  <c r="F55" i="1"/>
  <c r="F65" i="1" s="1"/>
  <c r="H98" i="1" l="1"/>
  <c r="F92" i="1"/>
  <c r="H95" i="1"/>
  <c r="H92" i="1"/>
</calcChain>
</file>

<file path=xl/sharedStrings.xml><?xml version="1.0" encoding="utf-8"?>
<sst xmlns="http://schemas.openxmlformats.org/spreadsheetml/2006/main" count="77" uniqueCount="61">
  <si>
    <t xml:space="preserve">Comparer la consommation énergétique liée au </t>
  </si>
  <si>
    <t>free cooling diurne et à la climatisation par ventilo-convecteur</t>
  </si>
  <si>
    <t>Ce programme permet de comparer, pour une même charge thermique à évacuer, la consommation électrique</t>
  </si>
  <si>
    <t>des ventilateurs nécessaires au free cooling diurne et la consommation électrique d'un ventilo-convecteur</t>
  </si>
  <si>
    <t>(production frigorifique, ventilateur du ventilo, pompe de circulation d'eau froide).</t>
  </si>
  <si>
    <t>La charge thermique à évacuer peut s'évaluer grâce au programme excell "bilan thermique d'un local en été",</t>
  </si>
  <si>
    <t>disponible sur dans ce CD-Rom.</t>
  </si>
  <si>
    <t>La consommation éléctrique des ventilateurs du free cooling est calculée en estimant le débit nécessaire à</t>
  </si>
  <si>
    <t>l'évacuation des calories avec une température de pulsion donnée. Cette température est obtenue par recyclage</t>
  </si>
  <si>
    <t>de l'air extrait (à température de consigne intérieure) et mélange avec une certaine quantité d'air neuf (à tempéra-</t>
  </si>
  <si>
    <t>ture extérieure).</t>
  </si>
  <si>
    <t>Il faut également connaître les pertes de charge du réseau de distribution d'air. En première approximation, on</t>
  </si>
  <si>
    <t>peut considérer des valeurs courantes liées à la qualité du réseau. Celles-ci font référence aux notions de :</t>
  </si>
  <si>
    <t>- "bonne installation" pour une installation dont le tracé et les équipements ont été particulièrement</t>
  </si>
  <si>
    <t xml:space="preserve">  étudiés pour limiter au maximum les pertes de charge,</t>
  </si>
  <si>
    <t>- "installation moyenne" pour une installation courante où rien n'a été étudié pour limiter les pertes</t>
  </si>
  <si>
    <t xml:space="preserve">  de charge.</t>
  </si>
  <si>
    <t>En pratique :</t>
  </si>
  <si>
    <t>- encodez les données relatives à votre situation dans les cases bleues.</t>
  </si>
  <si>
    <t>- les résultats sont repris dans les cases jaunes.</t>
  </si>
  <si>
    <t>Ambiance intérieure</t>
  </si>
  <si>
    <t>Puissance thermique à évacuer :</t>
  </si>
  <si>
    <t>W</t>
  </si>
  <si>
    <t>Température intérieure de consigne :</t>
  </si>
  <si>
    <t>°C</t>
  </si>
  <si>
    <t>Freecooling diurne</t>
  </si>
  <si>
    <t>Température de pulsion :</t>
  </si>
  <si>
    <t>(obtenue par recyclage)</t>
  </si>
  <si>
    <t>Débit nécessaire :</t>
  </si>
  <si>
    <t>m³/h</t>
  </si>
  <si>
    <t>Qualité aéraulique du réseau de conduit :</t>
  </si>
  <si>
    <t>Perte de charge du réseau :</t>
  </si>
  <si>
    <t>Pa</t>
  </si>
  <si>
    <t>(valeur par défaut :</t>
  </si>
  <si>
    <t>Pa)</t>
  </si>
  <si>
    <t>Rendement global du ventilateur :</t>
  </si>
  <si>
    <t>%</t>
  </si>
  <si>
    <t>%)</t>
  </si>
  <si>
    <t>Puissance électrique absorbée :</t>
  </si>
  <si>
    <t>Ventilo-convecteur</t>
  </si>
  <si>
    <t>Efficacité frigorifique moyenne de la</t>
  </si>
  <si>
    <t>production de froid :</t>
  </si>
  <si>
    <t xml:space="preserve">(auxiliaires.compris) </t>
  </si>
  <si>
    <t>)</t>
  </si>
  <si>
    <t>Puissance pompe de circulation d'eau froide :</t>
  </si>
  <si>
    <t>(ramenée au local)</t>
  </si>
  <si>
    <t>W)</t>
  </si>
  <si>
    <t>Puissance auxiliaires ventilo-convecteur :</t>
  </si>
  <si>
    <t>Puissance absorbée au compresseur :</t>
  </si>
  <si>
    <t>Puissanbe absorbée totale :</t>
  </si>
  <si>
    <t>Bilan comparatif</t>
  </si>
  <si>
    <t>Free cooling</t>
  </si>
  <si>
    <t>Tous les paramètres restant égaux, perte de charge maximum</t>
  </si>
  <si>
    <t>pour que le free cooling diurne soit avantageux :</t>
  </si>
  <si>
    <t xml:space="preserve">Tous les paramètres restant égaux, COP minimum de la production </t>
  </si>
  <si>
    <t>frigorifique pour que le ventilo-convecteur soit avantageux :</t>
  </si>
  <si>
    <t>Qualité aéraulique</t>
  </si>
  <si>
    <t>Cellule</t>
  </si>
  <si>
    <t>Bonne installation</t>
  </si>
  <si>
    <t>Installation moyenne</t>
  </si>
  <si>
    <t>Modifications avril 2023 - UCLouvain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</si>
</sst>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17">
    <font>
      <sz val="10"/>
      <name val="Arial"/>
      <charset val="134"/>
    </font>
    <font>
      <sz val="10"/>
      <name val="Montserrat"/>
      <charset val="134"/>
    </font>
    <font>
      <b/>
      <sz val="16"/>
      <color theme="0"/>
      <name val="Calibri"/>
      <family val="2"/>
    </font>
    <font>
      <b/>
      <sz val="10"/>
      <name val="Montserrat"/>
      <charset val="134"/>
    </font>
    <font>
      <b/>
      <i/>
      <sz val="12"/>
      <color theme="0"/>
      <name val="Maven Pro"/>
      <charset val="134"/>
    </font>
    <font>
      <b/>
      <sz val="12"/>
      <color theme="0"/>
      <name val="Maven Pro"/>
      <charset val="134"/>
    </font>
    <font>
      <b/>
      <i/>
      <sz val="10"/>
      <color indexed="12"/>
      <name val="Montserrat"/>
      <charset val="134"/>
    </font>
    <font>
      <sz val="10"/>
      <color indexed="12"/>
      <name val="Montserrat"/>
      <charset val="134"/>
    </font>
    <font>
      <b/>
      <i/>
      <sz val="10"/>
      <color indexed="10"/>
      <name val="Montserrat"/>
      <charset val="134"/>
    </font>
    <font>
      <sz val="10"/>
      <color indexed="10"/>
      <name val="Montserrat"/>
      <charset val="134"/>
    </font>
    <font>
      <b/>
      <sz val="10"/>
      <color indexed="12"/>
      <name val="Montserrat"/>
      <charset val="134"/>
    </font>
    <font>
      <i/>
      <sz val="10"/>
      <name val="Montserrat"/>
      <charset val="134"/>
    </font>
    <font>
      <b/>
      <sz val="10"/>
      <color indexed="10"/>
      <name val="Montserrat"/>
      <charset val="134"/>
    </font>
    <font>
      <b/>
      <i/>
      <sz val="10"/>
      <name val="Montserrat"/>
      <charset val="134"/>
    </font>
    <font>
      <sz val="16"/>
      <color theme="0"/>
      <name val="Calibri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0" fontId="4" fillId="3" borderId="0" xfId="0" applyFont="1" applyFill="1"/>
    <xf numFmtId="0" fontId="5" fillId="3" borderId="0" xfId="0" applyFont="1" applyFill="1"/>
    <xf numFmtId="0" fontId="7" fillId="4" borderId="2" xfId="0" applyFont="1" applyFill="1" applyBorder="1"/>
    <xf numFmtId="0" fontId="7" fillId="4" borderId="3" xfId="0" applyFont="1" applyFill="1" applyBorder="1"/>
    <xf numFmtId="0" fontId="1" fillId="4" borderId="0" xfId="0" applyFont="1" applyFill="1"/>
    <xf numFmtId="0" fontId="9" fillId="5" borderId="2" xfId="0" applyFont="1" applyFill="1" applyBorder="1"/>
    <xf numFmtId="0" fontId="9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1" fillId="5" borderId="6" xfId="0" applyFont="1" applyFill="1" applyBorder="1"/>
    <xf numFmtId="0" fontId="3" fillId="5" borderId="0" xfId="0" applyFont="1" applyFill="1"/>
    <xf numFmtId="0" fontId="1" fillId="5" borderId="0" xfId="0" applyFont="1" applyFill="1"/>
    <xf numFmtId="0" fontId="1" fillId="5" borderId="7" xfId="0" applyFont="1" applyFill="1" applyBorder="1"/>
    <xf numFmtId="0" fontId="1" fillId="5" borderId="8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6" borderId="0" xfId="0" applyFont="1" applyFill="1"/>
    <xf numFmtId="0" fontId="10" fillId="7" borderId="9" xfId="0" applyFont="1" applyFill="1" applyBorder="1" applyAlignment="1" applyProtection="1">
      <alignment horizontal="center"/>
      <protection locked="0"/>
    </xf>
    <xf numFmtId="0" fontId="1" fillId="0" borderId="7" xfId="0" applyFont="1" applyBorder="1"/>
    <xf numFmtId="0" fontId="1" fillId="0" borderId="8" xfId="0" applyFont="1" applyBorder="1"/>
    <xf numFmtId="0" fontId="10" fillId="0" borderId="8" xfId="0" applyFont="1" applyBorder="1" applyAlignment="1">
      <alignment horizontal="center"/>
    </xf>
    <xf numFmtId="0" fontId="3" fillId="5" borderId="8" xfId="0" applyFont="1" applyFill="1" applyBorder="1"/>
    <xf numFmtId="0" fontId="11" fillId="6" borderId="0" xfId="0" applyFont="1" applyFill="1"/>
    <xf numFmtId="0" fontId="1" fillId="0" borderId="0" xfId="0" applyFont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1" fillId="6" borderId="0" xfId="0" applyFont="1" applyFill="1" applyAlignment="1">
      <alignment horizontal="right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1" fontId="13" fillId="0" borderId="0" xfId="0" applyNumberFormat="1" applyFont="1" applyAlignment="1">
      <alignment horizontal="center"/>
    </xf>
    <xf numFmtId="0" fontId="14" fillId="2" borderId="0" xfId="0" applyFont="1" applyFill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6" borderId="11" xfId="0" applyFont="1" applyFill="1" applyBorder="1"/>
    <xf numFmtId="0" fontId="1" fillId="0" borderId="8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8" xfId="0" applyFont="1" applyFill="1" applyBorder="1" applyAlignment="1">
      <alignment horizontal="center"/>
    </xf>
    <xf numFmtId="168" fontId="10" fillId="7" borderId="9" xfId="0" applyNumberFormat="1" applyFont="1" applyFill="1" applyBorder="1" applyAlignment="1" applyProtection="1">
      <alignment horizontal="center"/>
      <protection locked="0"/>
    </xf>
    <xf numFmtId="168" fontId="11" fillId="0" borderId="0" xfId="0" applyNumberFormat="1" applyFont="1" applyAlignment="1">
      <alignment horizontal="center"/>
    </xf>
    <xf numFmtId="0" fontId="1" fillId="6" borderId="0" xfId="0" applyFont="1" applyFill="1" applyAlignment="1">
      <alignment horizontal="center"/>
    </xf>
    <xf numFmtId="0" fontId="11" fillId="6" borderId="0" xfId="0" applyFont="1" applyFill="1" applyAlignment="1">
      <alignment horizontal="left"/>
    </xf>
    <xf numFmtId="0" fontId="11" fillId="6" borderId="0" xfId="0" applyFont="1" applyFill="1" applyAlignment="1">
      <alignment horizontal="center"/>
    </xf>
    <xf numFmtId="0" fontId="1" fillId="0" borderId="0" xfId="0" quotePrefix="1" applyFont="1"/>
    <xf numFmtId="0" fontId="6" fillId="4" borderId="1" xfId="0" quotePrefix="1" applyFont="1" applyFill="1" applyBorder="1"/>
    <xf numFmtId="0" fontId="8" fillId="5" borderId="1" xfId="0" quotePrefix="1" applyFont="1" applyFill="1" applyBorder="1"/>
    <xf numFmtId="0" fontId="2" fillId="2" borderId="0" xfId="0" applyFont="1" applyFill="1" applyAlignment="1">
      <alignment horizont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vertical="center" wrapText="1"/>
    </xf>
    <xf numFmtId="0" fontId="1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0" vertOverflow="ellipsis" vert="horz" wrap="square" anchor="ctr" anchorCtr="1"/>
        <a:lstStyle/>
        <a:p>
          <a:pPr>
            <a:defRPr lang="en-US" sz="350" b="0" i="0" u="none" strike="noStrike" kern="1200" baseline="0">
              <a:solidFill>
                <a:srgbClr val="000000"/>
              </a:solidFill>
              <a:latin typeface="Arial" panose="020B0604020202020204"/>
              <a:ea typeface="Arial" panose="020B0604020202020204"/>
              <a:cs typeface="Arial" panose="020B0604020202020204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 cmpd="sng" algn="ctr">
              <a:noFill/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trendline>
            <c:spPr>
              <a:ln w="25400" cap="rnd" cmpd="sng" algn="ctr">
                <a:solidFill>
                  <a:srgbClr val="000000"/>
                </a:solidFill>
                <a:prstDash val="solid"/>
                <a:round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0" vertOverflow="ellipsis" vert="horz" wrap="square" anchor="ctr" anchorCtr="1"/>
                <a:lstStyle/>
                <a:p>
                  <a:pPr algn="ctr">
                    <a:defRPr lang="en-US" sz="350" b="0" i="0" u="none" strike="noStrike" kern="1200" baseline="0">
                      <a:solidFill>
                        <a:srgbClr val="000000"/>
                      </a:solidFill>
                      <a:latin typeface="Arial" panose="020B0604020202020204"/>
                      <a:ea typeface="Arial" panose="020B0604020202020204"/>
                      <a:cs typeface="Arial" panose="020B0604020202020204"/>
                    </a:defRPr>
                  </a:pPr>
                  <a:endParaRPr lang="fr-FR"/>
                </a:p>
              </c:txPr>
            </c:trendlineLbl>
          </c:trendline>
          <c:xVal>
            <c:numRef>
              <c:f>Feuil2!#REF!</c:f>
              <c:numCache>
                <c:formatCode>General</c:formatCode>
                <c:ptCount val="22"/>
                <c:pt idx="0">
                  <c:v>126</c:v>
                </c:pt>
                <c:pt idx="1">
                  <c:v>151</c:v>
                </c:pt>
                <c:pt idx="2">
                  <c:v>176</c:v>
                </c:pt>
                <c:pt idx="3">
                  <c:v>201</c:v>
                </c:pt>
                <c:pt idx="4">
                  <c:v>226</c:v>
                </c:pt>
                <c:pt idx="5">
                  <c:v>251</c:v>
                </c:pt>
                <c:pt idx="6">
                  <c:v>276</c:v>
                </c:pt>
                <c:pt idx="7">
                  <c:v>302</c:v>
                </c:pt>
                <c:pt idx="8">
                  <c:v>327</c:v>
                </c:pt>
                <c:pt idx="9">
                  <c:v>352</c:v>
                </c:pt>
                <c:pt idx="10">
                  <c:v>377</c:v>
                </c:pt>
                <c:pt idx="11">
                  <c:v>402</c:v>
                </c:pt>
                <c:pt idx="12">
                  <c:v>427</c:v>
                </c:pt>
                <c:pt idx="13">
                  <c:v>452</c:v>
                </c:pt>
                <c:pt idx="14">
                  <c:v>477</c:v>
                </c:pt>
                <c:pt idx="15">
                  <c:v>503</c:v>
                </c:pt>
                <c:pt idx="16">
                  <c:v>528</c:v>
                </c:pt>
                <c:pt idx="17">
                  <c:v>553</c:v>
                </c:pt>
                <c:pt idx="18">
                  <c:v>578</c:v>
                </c:pt>
                <c:pt idx="19">
                  <c:v>603</c:v>
                </c:pt>
                <c:pt idx="20">
                  <c:v>628</c:v>
                </c:pt>
                <c:pt idx="21">
                  <c:v>653</c:v>
                </c:pt>
              </c:numCache>
            </c:numRef>
          </c:xVal>
          <c:yVal>
            <c:numRef>
              <c:f>Feuil2!#REF!</c:f>
              <c:numCache>
                <c:formatCode>General</c:formatCode>
                <c:ptCount val="22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1300</c:v>
                </c:pt>
                <c:pt idx="9">
                  <c:v>1400</c:v>
                </c:pt>
                <c:pt idx="10">
                  <c:v>1500</c:v>
                </c:pt>
                <c:pt idx="11">
                  <c:v>1600</c:v>
                </c:pt>
                <c:pt idx="12">
                  <c:v>1700</c:v>
                </c:pt>
                <c:pt idx="13">
                  <c:v>1800</c:v>
                </c:pt>
                <c:pt idx="14">
                  <c:v>1900</c:v>
                </c:pt>
                <c:pt idx="15">
                  <c:v>2000</c:v>
                </c:pt>
                <c:pt idx="16">
                  <c:v>2100</c:v>
                </c:pt>
                <c:pt idx="17">
                  <c:v>2200</c:v>
                </c:pt>
                <c:pt idx="18">
                  <c:v>2300</c:v>
                </c:pt>
                <c:pt idx="19">
                  <c:v>2400</c:v>
                </c:pt>
                <c:pt idx="20">
                  <c:v>2500</c:v>
                </c:pt>
                <c:pt idx="21">
                  <c:v>2600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Feuil2!#REF!</c15:sqref>
                        </c15:formulaRef>
                      </c:ext>
                    </c:extLst>
                    <c:strCache>
                      <c:ptCount val="1"/>
                      <c:pt idx="0">
                        <c:v>Perte de charge du réseau :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EF3-ED4F-8527-FAA9C97C9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637456"/>
        <c:axId val="609640200"/>
      </c:scatterChart>
      <c:valAx>
        <c:axId val="60963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35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fr-FR"/>
          </a:p>
        </c:txPr>
        <c:crossAx val="609640200"/>
        <c:crosses val="autoZero"/>
        <c:crossBetween val="midCat"/>
      </c:valAx>
      <c:valAx>
        <c:axId val="6096402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35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fr-FR"/>
          </a:p>
        </c:txPr>
        <c:crossAx val="6096374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en-US" sz="320" b="0" i="0" u="none" strike="noStrike" kern="1200" baseline="0">
              <a:solidFill>
                <a:srgbClr val="000000"/>
              </a:solidFill>
              <a:latin typeface="Arial" panose="020B0604020202020204"/>
              <a:ea typeface="Arial" panose="020B0604020202020204"/>
              <a:cs typeface="Arial" panose="020B0604020202020204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en-US" sz="350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0" vertOverflow="ellipsis" vert="horz" wrap="square" anchor="ctr" anchorCtr="1"/>
        <a:lstStyle/>
        <a:p>
          <a:pPr algn="ctr">
            <a:defRPr lang="en-US" sz="350" b="0" i="0" u="none" strike="noStrike" kern="1200" baseline="0">
              <a:solidFill>
                <a:srgbClr val="000000"/>
              </a:solidFill>
              <a:latin typeface="Arial" panose="020B0604020202020204"/>
              <a:ea typeface="Arial" panose="020B0604020202020204"/>
              <a:cs typeface="Arial" panose="020B0604020202020204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 cmpd="sng" algn="ctr">
              <a:noFill/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trendline>
            <c:spPr>
              <a:ln w="25400" cap="rnd" cmpd="sng" algn="ctr">
                <a:solidFill>
                  <a:srgbClr val="000000"/>
                </a:solidFill>
                <a:prstDash val="solid"/>
                <a:round/>
              </a:ln>
            </c:spPr>
            <c:trendlineType val="powe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0" vertOverflow="ellipsis" vert="horz" wrap="square" anchor="ctr" anchorCtr="1"/>
                <a:lstStyle/>
                <a:p>
                  <a:pPr algn="ctr">
                    <a:defRPr lang="en-US" sz="350" b="0" i="0" u="none" strike="noStrike" kern="1200" baseline="0">
                      <a:solidFill>
                        <a:srgbClr val="000000"/>
                      </a:solidFill>
                      <a:latin typeface="Arial" panose="020B0604020202020204"/>
                      <a:ea typeface="Arial" panose="020B0604020202020204"/>
                      <a:cs typeface="Arial" panose="020B0604020202020204"/>
                    </a:defRPr>
                  </a:pPr>
                  <a:endParaRPr lang="fr-FR"/>
                </a:p>
              </c:txPr>
            </c:trendlineLbl>
          </c:trendline>
          <c:xVal>
            <c:numRef>
              <c:f>Feuil2!#REF!</c:f>
              <c:numCache>
                <c:formatCode>General</c:formatCode>
                <c:ptCount val="22"/>
                <c:pt idx="0">
                  <c:v>1161</c:v>
                </c:pt>
                <c:pt idx="1">
                  <c:v>1103</c:v>
                </c:pt>
                <c:pt idx="2">
                  <c:v>1050</c:v>
                </c:pt>
                <c:pt idx="3">
                  <c:v>1002</c:v>
                </c:pt>
                <c:pt idx="4">
                  <c:v>959</c:v>
                </c:pt>
                <c:pt idx="5">
                  <c:v>920</c:v>
                </c:pt>
                <c:pt idx="6">
                  <c:v>883</c:v>
                </c:pt>
                <c:pt idx="7">
                  <c:v>850</c:v>
                </c:pt>
                <c:pt idx="8">
                  <c:v>819</c:v>
                </c:pt>
                <c:pt idx="9">
                  <c:v>791</c:v>
                </c:pt>
                <c:pt idx="10">
                  <c:v>764</c:v>
                </c:pt>
                <c:pt idx="11">
                  <c:v>740</c:v>
                </c:pt>
                <c:pt idx="12">
                  <c:v>717</c:v>
                </c:pt>
                <c:pt idx="13">
                  <c:v>695</c:v>
                </c:pt>
                <c:pt idx="14">
                  <c:v>675</c:v>
                </c:pt>
                <c:pt idx="15">
                  <c:v>656</c:v>
                </c:pt>
                <c:pt idx="16">
                  <c:v>638</c:v>
                </c:pt>
                <c:pt idx="17">
                  <c:v>621</c:v>
                </c:pt>
                <c:pt idx="18">
                  <c:v>606</c:v>
                </c:pt>
                <c:pt idx="19">
                  <c:v>591</c:v>
                </c:pt>
                <c:pt idx="20">
                  <c:v>576</c:v>
                </c:pt>
                <c:pt idx="21">
                  <c:v>563</c:v>
                </c:pt>
              </c:numCache>
            </c:numRef>
          </c:xVal>
          <c:yVal>
            <c:numRef>
              <c:f>Feuil2!#REF!</c:f>
              <c:numCache>
                <c:formatCode>General</c:formatCode>
                <c:ptCount val="22"/>
                <c:pt idx="0">
                  <c:v>1.8</c:v>
                </c:pt>
                <c:pt idx="1">
                  <c:v>1.9</c:v>
                </c:pt>
                <c:pt idx="2">
                  <c:v>2</c:v>
                </c:pt>
                <c:pt idx="3">
                  <c:v>2.1</c:v>
                </c:pt>
                <c:pt idx="4">
                  <c:v>2.2000000000000002</c:v>
                </c:pt>
                <c:pt idx="5">
                  <c:v>2.2999999999999998</c:v>
                </c:pt>
                <c:pt idx="6">
                  <c:v>2.4</c:v>
                </c:pt>
                <c:pt idx="7">
                  <c:v>2.5</c:v>
                </c:pt>
                <c:pt idx="8">
                  <c:v>2.6</c:v>
                </c:pt>
                <c:pt idx="9">
                  <c:v>2.7</c:v>
                </c:pt>
                <c:pt idx="10">
                  <c:v>2.8</c:v>
                </c:pt>
                <c:pt idx="11">
                  <c:v>2.9</c:v>
                </c:pt>
                <c:pt idx="12">
                  <c:v>3</c:v>
                </c:pt>
                <c:pt idx="13">
                  <c:v>3.1</c:v>
                </c:pt>
                <c:pt idx="14">
                  <c:v>3.2</c:v>
                </c:pt>
                <c:pt idx="15">
                  <c:v>3.3</c:v>
                </c:pt>
                <c:pt idx="16">
                  <c:v>3.4</c:v>
                </c:pt>
                <c:pt idx="17">
                  <c:v>3.5</c:v>
                </c:pt>
                <c:pt idx="18">
                  <c:v>3.6</c:v>
                </c:pt>
                <c:pt idx="19">
                  <c:v>3.7</c:v>
                </c:pt>
                <c:pt idx="20">
                  <c:v>3.8</c:v>
                </c:pt>
                <c:pt idx="21">
                  <c:v>3.9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Feuil2!#REF!</c15:sqref>
                        </c15:formulaRef>
                      </c:ext>
                    </c:extLst>
                    <c:strCache>
                      <c:ptCount val="1"/>
                      <c:pt idx="0">
                        <c:v>Efficacité frigorifique moyenne (aux.compris) :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CB2-1242-AC6F-69CFAC9F2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639808"/>
        <c:axId val="609638632"/>
      </c:scatterChart>
      <c:valAx>
        <c:axId val="60963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35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fr-FR"/>
          </a:p>
        </c:txPr>
        <c:crossAx val="609638632"/>
        <c:crosses val="autoZero"/>
        <c:crossBetween val="midCat"/>
      </c:valAx>
      <c:valAx>
        <c:axId val="6096386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35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fr-FR"/>
          </a:p>
        </c:txPr>
        <c:crossAx val="6096398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en-US" sz="320" b="0" i="0" u="none" strike="noStrike" kern="1200" baseline="0">
              <a:solidFill>
                <a:srgbClr val="000000"/>
              </a:solidFill>
              <a:latin typeface="Arial" panose="020B0604020202020204"/>
              <a:ea typeface="Arial" panose="020B0604020202020204"/>
              <a:cs typeface="Arial" panose="020B0604020202020204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en-US" sz="350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22" fmlaLink="Feuil2!$D$2" fmlaRange="Feuil2!$A$2:$A$3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55</xdr:row>
          <xdr:rowOff>139700</xdr:rowOff>
        </xdr:from>
        <xdr:to>
          <xdr:col>6</xdr:col>
          <xdr:colOff>546100</xdr:colOff>
          <xdr:row>57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390525</xdr:colOff>
      <xdr:row>7</xdr:row>
      <xdr:rowOff>38100</xdr:rowOff>
    </xdr:from>
    <xdr:to>
      <xdr:col>8</xdr:col>
      <xdr:colOff>323850</xdr:colOff>
      <xdr:row>17</xdr:row>
      <xdr:rowOff>85725</xdr:rowOff>
    </xdr:to>
    <xdr:grpSp>
      <xdr:nvGrpSpPr>
        <xdr:cNvPr id="2060" name="Group 1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GrpSpPr/>
      </xdr:nvGrpSpPr>
      <xdr:grpSpPr>
        <a:xfrm>
          <a:off x="695325" y="1295400"/>
          <a:ext cx="5788025" cy="1571625"/>
          <a:chOff x="69" y="143"/>
          <a:chExt cx="545" cy="175"/>
        </a:xfrm>
      </xdr:grpSpPr>
      <xdr:pic>
        <xdr:nvPicPr>
          <xdr:cNvPr id="2056" name="Picture 8">
            <a:extLst>
              <a:ext uri="{FF2B5EF4-FFF2-40B4-BE49-F238E27FC236}">
                <a16:creationId xmlns:a16="http://schemas.microsoft.com/office/drawing/2014/main" id="{00000000-0008-0000-0000-000008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364" y="144"/>
            <a:ext cx="250" cy="17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57" name="Picture 9">
            <a:extLst>
              <a:ext uri="{FF2B5EF4-FFF2-40B4-BE49-F238E27FC236}">
                <a16:creationId xmlns:a16="http://schemas.microsoft.com/office/drawing/2014/main" id="{00000000-0008-0000-0000-000009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9" y="143"/>
            <a:ext cx="250" cy="17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058" name="Line 10">
            <a:extLst>
              <a:ext uri="{FF2B5EF4-FFF2-40B4-BE49-F238E27FC236}">
                <a16:creationId xmlns:a16="http://schemas.microsoft.com/office/drawing/2014/main" id="{00000000-0008-0000-0000-00000A080000}"/>
              </a:ext>
            </a:extLst>
          </xdr:cNvPr>
          <xdr:cNvSpPr>
            <a:spLocks noChangeShapeType="1"/>
          </xdr:cNvSpPr>
        </xdr:nvSpPr>
        <xdr:spPr>
          <a:xfrm flipV="1">
            <a:off x="320" y="236"/>
            <a:ext cx="61" cy="1"/>
          </a:xfrm>
          <a:prstGeom prst="line">
            <a:avLst/>
          </a:prstGeom>
          <a:noFill/>
          <a:ln w="571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10</xdr:col>
      <xdr:colOff>22225</xdr:colOff>
      <xdr:row>1</xdr:row>
      <xdr:rowOff>35560</xdr:rowOff>
    </xdr:from>
    <xdr:to>
      <xdr:col>12</xdr:col>
      <xdr:colOff>111125</xdr:colOff>
      <xdr:row>5</xdr:row>
      <xdr:rowOff>47625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58125" y="264160"/>
          <a:ext cx="1765300" cy="7359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0</xdr:rowOff>
    </xdr:from>
    <xdr:to>
      <xdr:col>2</xdr:col>
      <xdr:colOff>476250</xdr:colOff>
      <xdr:row>0</xdr:row>
      <xdr:rowOff>0</xdr:rowOff>
    </xdr:to>
    <xdr:graphicFrame macro="">
      <xdr:nvGraphicFramePr>
        <xdr:cNvPr id="1025" name="Graphiqu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7</xdr:col>
      <xdr:colOff>561975</xdr:colOff>
      <xdr:row>0</xdr:row>
      <xdr:rowOff>0</xdr:rowOff>
    </xdr:to>
    <xdr:graphicFrame macro="">
      <xdr:nvGraphicFramePr>
        <xdr:cNvPr id="1026" name="Graphiqu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rouche/Downloads/eclcal1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1"/>
      <sheetName val="Feuil2"/>
      <sheetName val="Feuil3"/>
      <sheetName val="Module1"/>
      <sheetName val="Module2"/>
      <sheetName val="eclcal121"/>
    </sheetNames>
    <definedNames>
      <definedName name="Macro12"/>
      <definedName name="Macro16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03"/>
  <sheetViews>
    <sheetView showGridLines="0" showRowColHeaders="0" tabSelected="1" showOutlineSymbols="0" workbookViewId="0">
      <selection activeCell="E111" sqref="E111"/>
    </sheetView>
  </sheetViews>
  <sheetFormatPr baseColWidth="10" defaultColWidth="11" defaultRowHeight="12"/>
  <cols>
    <col min="1" max="1" width="4" style="1" customWidth="1"/>
    <col min="2" max="2" width="6.5" style="1" customWidth="1"/>
    <col min="3" max="4" width="11" style="1"/>
    <col min="5" max="5" width="15.33203125" style="1" customWidth="1"/>
    <col min="6" max="16384" width="11" style="1"/>
  </cols>
  <sheetData>
    <row r="1" spans="2:11" ht="18.75" customHeight="1">
      <c r="B1" s="55" t="s">
        <v>0</v>
      </c>
      <c r="C1" s="55"/>
      <c r="D1" s="55"/>
      <c r="E1" s="55"/>
      <c r="F1" s="55"/>
      <c r="G1" s="55"/>
      <c r="H1" s="55"/>
      <c r="I1" s="55"/>
      <c r="J1" s="35"/>
      <c r="K1" s="57" t="s">
        <v>60</v>
      </c>
    </row>
    <row r="2" spans="2:11" ht="21.75" customHeight="1">
      <c r="B2" s="55" t="s">
        <v>1</v>
      </c>
      <c r="C2" s="55"/>
      <c r="D2" s="55"/>
      <c r="E2" s="55"/>
      <c r="F2" s="55"/>
      <c r="G2" s="55"/>
      <c r="H2" s="55"/>
      <c r="I2" s="55"/>
      <c r="J2" s="35"/>
      <c r="K2" s="56"/>
    </row>
    <row r="3" spans="2:11" ht="12.75" customHeight="1">
      <c r="C3" s="2"/>
      <c r="K3" s="56"/>
    </row>
    <row r="4" spans="2:11" ht="12.75" customHeight="1">
      <c r="B4" s="1" t="s">
        <v>2</v>
      </c>
      <c r="K4" s="56"/>
    </row>
    <row r="5" spans="2:11" ht="12.75" customHeight="1">
      <c r="B5" s="1" t="s">
        <v>3</v>
      </c>
      <c r="K5" s="56"/>
    </row>
    <row r="6" spans="2:11" ht="12.75" customHeight="1">
      <c r="B6" s="1" t="s">
        <v>4</v>
      </c>
      <c r="K6" s="56"/>
    </row>
    <row r="7" spans="2:11" ht="12.75" customHeight="1"/>
    <row r="8" spans="2:11" ht="12.75" customHeight="1">
      <c r="K8" s="58"/>
    </row>
    <row r="9" spans="2:11" ht="12.75" customHeight="1">
      <c r="K9" s="59"/>
    </row>
    <row r="10" spans="2:11" ht="12.75" customHeight="1">
      <c r="K10" s="59"/>
    </row>
    <row r="11" spans="2:11" ht="12.75" customHeight="1">
      <c r="K11" s="56"/>
    </row>
    <row r="12" spans="2:11" ht="12.75" customHeight="1"/>
    <row r="13" spans="2:11" ht="12.75" customHeight="1"/>
    <row r="14" spans="2:11" ht="12.75" customHeight="1"/>
    <row r="15" spans="2:11" ht="12.75" customHeight="1"/>
    <row r="16" spans="2:11" ht="12.75" customHeight="1"/>
    <row r="17" spans="2:2" ht="12.75" customHeight="1"/>
    <row r="18" spans="2:2" ht="12.75" customHeight="1"/>
    <row r="19" spans="2:2" ht="12.75" customHeight="1"/>
    <row r="20" spans="2:2" ht="12.75" customHeight="1">
      <c r="B20" s="1" t="s">
        <v>5</v>
      </c>
    </row>
    <row r="21" spans="2:2" ht="12.75" customHeight="1">
      <c r="B21" s="1" t="s">
        <v>6</v>
      </c>
    </row>
    <row r="22" spans="2:2" ht="12.75" customHeight="1"/>
    <row r="23" spans="2:2" ht="12.75" customHeight="1">
      <c r="B23" s="1" t="s">
        <v>7</v>
      </c>
    </row>
    <row r="24" spans="2:2" ht="12.75" customHeight="1">
      <c r="B24" s="1" t="s">
        <v>8</v>
      </c>
    </row>
    <row r="25" spans="2:2" ht="12.75" customHeight="1">
      <c r="B25" s="1" t="s">
        <v>9</v>
      </c>
    </row>
    <row r="26" spans="2:2" ht="12.75" customHeight="1">
      <c r="B26" s="1" t="s">
        <v>10</v>
      </c>
    </row>
    <row r="27" spans="2:2" ht="12.75" customHeight="1"/>
    <row r="28" spans="2:2" ht="12.75" customHeight="1">
      <c r="B28" s="1" t="s">
        <v>11</v>
      </c>
    </row>
    <row r="29" spans="2:2" ht="12.75" customHeight="1">
      <c r="B29" s="1" t="s">
        <v>12</v>
      </c>
    </row>
    <row r="30" spans="2:2" ht="12.75" customHeight="1">
      <c r="B30" s="52" t="s">
        <v>13</v>
      </c>
    </row>
    <row r="31" spans="2:2" ht="12.75" customHeight="1">
      <c r="B31" s="1" t="s">
        <v>14</v>
      </c>
    </row>
    <row r="32" spans="2:2" ht="12.75" customHeight="1">
      <c r="B32" s="52" t="s">
        <v>15</v>
      </c>
    </row>
    <row r="33" spans="2:9" ht="12.75" customHeight="1">
      <c r="B33" s="1" t="s">
        <v>16</v>
      </c>
    </row>
    <row r="34" spans="2:9" ht="12.75" customHeight="1"/>
    <row r="35" spans="2:9" ht="12.75" customHeight="1">
      <c r="B35" s="3" t="s">
        <v>17</v>
      </c>
      <c r="C35" s="4"/>
    </row>
    <row r="36" spans="2:9" ht="12.75" customHeight="1">
      <c r="B36" s="53" t="s">
        <v>18</v>
      </c>
      <c r="C36" s="5"/>
      <c r="D36" s="5"/>
      <c r="E36" s="5"/>
      <c r="F36" s="6"/>
      <c r="G36" s="7"/>
      <c r="H36" s="7"/>
    </row>
    <row r="37" spans="2:9" ht="12.75" customHeight="1">
      <c r="B37" s="54" t="s">
        <v>19</v>
      </c>
      <c r="C37" s="8"/>
      <c r="D37" s="8"/>
      <c r="E37" s="8"/>
      <c r="F37" s="9"/>
    </row>
    <row r="38" spans="2:9" ht="12.75" customHeight="1"/>
    <row r="39" spans="2:9" ht="12.75" customHeight="1"/>
    <row r="40" spans="2:9" ht="12.75" customHeight="1">
      <c r="B40" s="10"/>
      <c r="C40" s="11"/>
      <c r="D40" s="11"/>
      <c r="E40" s="11"/>
      <c r="F40" s="11"/>
      <c r="G40" s="11"/>
      <c r="H40" s="11"/>
      <c r="I40" s="36"/>
    </row>
    <row r="41" spans="2:9" ht="12.75" customHeight="1">
      <c r="B41" s="12"/>
      <c r="C41" s="13" t="s">
        <v>20</v>
      </c>
      <c r="D41" s="14"/>
      <c r="E41" s="14"/>
      <c r="F41" s="14"/>
      <c r="G41" s="14"/>
      <c r="H41" s="14"/>
      <c r="I41" s="37"/>
    </row>
    <row r="42" spans="2:9" ht="12.75" customHeight="1">
      <c r="B42" s="15"/>
      <c r="C42" s="16"/>
      <c r="D42" s="16"/>
      <c r="E42" s="16"/>
      <c r="F42" s="16"/>
      <c r="G42" s="16"/>
      <c r="H42" s="16"/>
      <c r="I42" s="38"/>
    </row>
    <row r="43" spans="2:9" ht="12.75" customHeight="1">
      <c r="B43" s="17"/>
      <c r="C43" s="18"/>
      <c r="D43" s="18"/>
      <c r="E43" s="18"/>
      <c r="F43" s="18"/>
      <c r="G43" s="18"/>
      <c r="H43" s="18"/>
      <c r="I43" s="39"/>
    </row>
    <row r="44" spans="2:9">
      <c r="B44" s="19"/>
      <c r="C44" s="20" t="s">
        <v>21</v>
      </c>
      <c r="D44" s="20"/>
      <c r="E44" s="20"/>
      <c r="F44" s="21">
        <v>2000</v>
      </c>
      <c r="G44" s="1" t="s">
        <v>22</v>
      </c>
      <c r="I44" s="40"/>
    </row>
    <row r="45" spans="2:9">
      <c r="B45" s="19"/>
      <c r="I45" s="40"/>
    </row>
    <row r="46" spans="2:9">
      <c r="B46" s="19"/>
      <c r="C46" s="20" t="s">
        <v>23</v>
      </c>
      <c r="D46" s="20"/>
      <c r="E46" s="20"/>
      <c r="F46" s="21">
        <v>26</v>
      </c>
      <c r="G46" s="1" t="s">
        <v>24</v>
      </c>
      <c r="I46" s="40"/>
    </row>
    <row r="47" spans="2:9">
      <c r="B47" s="22"/>
      <c r="C47" s="23"/>
      <c r="D47" s="23"/>
      <c r="E47" s="23"/>
      <c r="F47" s="24"/>
      <c r="G47" s="23"/>
      <c r="H47" s="23"/>
      <c r="I47" s="41"/>
    </row>
    <row r="49" spans="2:9">
      <c r="B49" s="10"/>
      <c r="C49" s="11"/>
      <c r="D49" s="11"/>
      <c r="E49" s="11"/>
      <c r="F49" s="11"/>
      <c r="G49" s="11"/>
      <c r="H49" s="11"/>
      <c r="I49" s="36"/>
    </row>
    <row r="50" spans="2:9">
      <c r="B50" s="12"/>
      <c r="C50" s="13" t="s">
        <v>25</v>
      </c>
      <c r="D50" s="14"/>
      <c r="E50" s="14"/>
      <c r="F50" s="14"/>
      <c r="G50" s="14"/>
      <c r="H50" s="14"/>
      <c r="I50" s="37"/>
    </row>
    <row r="51" spans="2:9">
      <c r="B51" s="15"/>
      <c r="C51" s="25"/>
      <c r="D51" s="16"/>
      <c r="E51" s="16"/>
      <c r="F51" s="16"/>
      <c r="G51" s="16"/>
      <c r="H51" s="16"/>
      <c r="I51" s="38"/>
    </row>
    <row r="52" spans="2:9">
      <c r="B52" s="19"/>
      <c r="I52" s="40"/>
    </row>
    <row r="53" spans="2:9">
      <c r="B53" s="19"/>
      <c r="C53" s="20" t="s">
        <v>26</v>
      </c>
      <c r="D53" s="20"/>
      <c r="E53" s="20"/>
      <c r="F53" s="21">
        <v>16</v>
      </c>
      <c r="G53" s="20" t="s">
        <v>24</v>
      </c>
      <c r="H53" s="26" t="s">
        <v>27</v>
      </c>
      <c r="I53" s="42"/>
    </row>
    <row r="54" spans="2:9">
      <c r="B54" s="19"/>
      <c r="F54" s="27"/>
      <c r="I54" s="40"/>
    </row>
    <row r="55" spans="2:9">
      <c r="B55" s="19"/>
      <c r="C55" s="20" t="s">
        <v>28</v>
      </c>
      <c r="D55" s="20"/>
      <c r="E55" s="20"/>
      <c r="F55" s="28">
        <f>ROUND(F44/(F46-F53)/0.34,0)</f>
        <v>588</v>
      </c>
      <c r="G55" s="20" t="s">
        <v>29</v>
      </c>
      <c r="I55" s="40"/>
    </row>
    <row r="56" spans="2:9">
      <c r="B56" s="19"/>
      <c r="F56" s="27"/>
      <c r="I56" s="40"/>
    </row>
    <row r="57" spans="2:9">
      <c r="B57" s="19"/>
      <c r="C57" s="20" t="s">
        <v>30</v>
      </c>
      <c r="D57" s="20"/>
      <c r="E57" s="20"/>
      <c r="F57" s="27"/>
      <c r="I57" s="40"/>
    </row>
    <row r="58" spans="2:9">
      <c r="B58" s="19"/>
      <c r="F58" s="27"/>
      <c r="I58" s="40"/>
    </row>
    <row r="59" spans="2:9">
      <c r="B59" s="19"/>
      <c r="C59" s="20" t="s">
        <v>31</v>
      </c>
      <c r="D59" s="20"/>
      <c r="E59" s="20"/>
      <c r="F59" s="21">
        <v>1500</v>
      </c>
      <c r="G59" s="20" t="s">
        <v>32</v>
      </c>
      <c r="I59" s="40"/>
    </row>
    <row r="60" spans="2:9">
      <c r="B60" s="19"/>
      <c r="C60" s="20"/>
      <c r="D60" s="20"/>
      <c r="E60" s="29" t="s">
        <v>33</v>
      </c>
      <c r="F60" s="30">
        <f>INDEX(Feuil2!C2:C3,Feuil2!D2,1)</f>
        <v>1000</v>
      </c>
      <c r="G60" s="26" t="s">
        <v>34</v>
      </c>
      <c r="I60" s="40"/>
    </row>
    <row r="61" spans="2:9">
      <c r="B61" s="19"/>
      <c r="E61" s="31"/>
      <c r="F61" s="32"/>
      <c r="G61" s="33"/>
      <c r="I61" s="40"/>
    </row>
    <row r="62" spans="2:9">
      <c r="B62" s="19"/>
      <c r="C62" s="20" t="s">
        <v>35</v>
      </c>
      <c r="D62" s="20"/>
      <c r="E62" s="20"/>
      <c r="F62" s="21">
        <v>65</v>
      </c>
      <c r="G62" s="20" t="s">
        <v>36</v>
      </c>
      <c r="I62" s="40"/>
    </row>
    <row r="63" spans="2:9">
      <c r="B63" s="19"/>
      <c r="C63" s="20"/>
      <c r="D63" s="20"/>
      <c r="E63" s="29" t="s">
        <v>33</v>
      </c>
      <c r="F63" s="34">
        <v>65</v>
      </c>
      <c r="G63" s="26" t="s">
        <v>37</v>
      </c>
      <c r="I63" s="40"/>
    </row>
    <row r="64" spans="2:9">
      <c r="B64" s="19"/>
      <c r="F64" s="27"/>
      <c r="I64" s="40"/>
    </row>
    <row r="65" spans="2:9">
      <c r="B65" s="19"/>
      <c r="C65" s="20" t="s">
        <v>38</v>
      </c>
      <c r="D65" s="20"/>
      <c r="E65" s="20"/>
      <c r="F65" s="28">
        <f>ROUND(F59*(F55/3600)/(F62/100),0)</f>
        <v>377</v>
      </c>
      <c r="G65" s="20" t="s">
        <v>22</v>
      </c>
      <c r="I65" s="40"/>
    </row>
    <row r="66" spans="2:9">
      <c r="B66" s="22"/>
      <c r="C66" s="23"/>
      <c r="D66" s="23"/>
      <c r="E66" s="23"/>
      <c r="F66" s="43"/>
      <c r="G66" s="23"/>
      <c r="H66" s="23"/>
      <c r="I66" s="41"/>
    </row>
    <row r="67" spans="2:9">
      <c r="F67" s="27"/>
    </row>
    <row r="68" spans="2:9">
      <c r="B68" s="10"/>
      <c r="C68" s="11"/>
      <c r="D68" s="11"/>
      <c r="E68" s="11"/>
      <c r="F68" s="44"/>
      <c r="G68" s="11"/>
      <c r="H68" s="11"/>
      <c r="I68" s="36"/>
    </row>
    <row r="69" spans="2:9">
      <c r="B69" s="12"/>
      <c r="C69" s="13" t="s">
        <v>39</v>
      </c>
      <c r="D69" s="14"/>
      <c r="E69" s="14"/>
      <c r="F69" s="45"/>
      <c r="G69" s="14"/>
      <c r="H69" s="14"/>
      <c r="I69" s="37"/>
    </row>
    <row r="70" spans="2:9">
      <c r="B70" s="15"/>
      <c r="C70" s="16"/>
      <c r="D70" s="16"/>
      <c r="E70" s="16"/>
      <c r="F70" s="46"/>
      <c r="G70" s="16"/>
      <c r="H70" s="16"/>
      <c r="I70" s="38"/>
    </row>
    <row r="71" spans="2:9">
      <c r="B71" s="19"/>
      <c r="F71" s="27"/>
      <c r="I71" s="40"/>
    </row>
    <row r="72" spans="2:9">
      <c r="B72" s="19"/>
      <c r="C72" s="20" t="s">
        <v>40</v>
      </c>
      <c r="D72" s="20"/>
      <c r="E72" s="20"/>
      <c r="I72" s="40"/>
    </row>
    <row r="73" spans="2:9">
      <c r="B73" s="19"/>
      <c r="C73" s="20" t="s">
        <v>41</v>
      </c>
      <c r="D73" s="20"/>
      <c r="E73" s="20"/>
      <c r="F73" s="47">
        <v>3</v>
      </c>
      <c r="H73" s="20" t="s">
        <v>42</v>
      </c>
      <c r="I73" s="42"/>
    </row>
    <row r="74" spans="2:9">
      <c r="B74" s="19"/>
      <c r="C74" s="20"/>
      <c r="D74" s="20"/>
      <c r="E74" s="29" t="s">
        <v>33</v>
      </c>
      <c r="F74" s="34">
        <v>3</v>
      </c>
      <c r="G74" s="26" t="s">
        <v>43</v>
      </c>
      <c r="I74" s="40"/>
    </row>
    <row r="75" spans="2:9">
      <c r="B75" s="19"/>
      <c r="E75" s="31"/>
      <c r="F75" s="48"/>
      <c r="G75" s="33"/>
      <c r="I75" s="40"/>
    </row>
    <row r="76" spans="2:9">
      <c r="B76" s="19"/>
      <c r="C76" s="20" t="s">
        <v>44</v>
      </c>
      <c r="D76" s="20"/>
      <c r="E76" s="20"/>
      <c r="F76" s="21">
        <v>5</v>
      </c>
      <c r="G76" s="20" t="s">
        <v>22</v>
      </c>
      <c r="H76" s="20" t="s">
        <v>45</v>
      </c>
      <c r="I76" s="42"/>
    </row>
    <row r="77" spans="2:9">
      <c r="B77" s="19"/>
      <c r="C77" s="20"/>
      <c r="D77" s="20"/>
      <c r="E77" s="29" t="s">
        <v>33</v>
      </c>
      <c r="F77" s="34">
        <v>5</v>
      </c>
      <c r="G77" s="26" t="s">
        <v>46</v>
      </c>
      <c r="I77" s="40"/>
    </row>
    <row r="78" spans="2:9">
      <c r="B78" s="19"/>
      <c r="E78" s="31"/>
      <c r="F78" s="48"/>
      <c r="G78" s="33"/>
      <c r="I78" s="40"/>
    </row>
    <row r="79" spans="2:9">
      <c r="B79" s="19"/>
      <c r="C79" s="20" t="s">
        <v>47</v>
      </c>
      <c r="D79" s="20"/>
      <c r="E79" s="20"/>
      <c r="F79" s="21">
        <v>50</v>
      </c>
      <c r="G79" s="20" t="s">
        <v>22</v>
      </c>
      <c r="I79" s="40"/>
    </row>
    <row r="80" spans="2:9">
      <c r="B80" s="19"/>
      <c r="C80" s="20"/>
      <c r="D80" s="20"/>
      <c r="E80" s="29" t="s">
        <v>33</v>
      </c>
      <c r="F80" s="34">
        <v>50</v>
      </c>
      <c r="G80" s="26" t="s">
        <v>46</v>
      </c>
      <c r="I80" s="40"/>
    </row>
    <row r="81" spans="2:9">
      <c r="B81" s="19"/>
      <c r="E81" s="31"/>
      <c r="F81" s="48"/>
      <c r="G81" s="33"/>
      <c r="I81" s="40"/>
    </row>
    <row r="82" spans="2:9">
      <c r="B82" s="19"/>
      <c r="C82" s="20" t="s">
        <v>48</v>
      </c>
      <c r="D82" s="20"/>
      <c r="E82" s="20"/>
      <c r="F82" s="28">
        <f>ROUND(F44/F73,0)</f>
        <v>667</v>
      </c>
      <c r="G82" s="20" t="s">
        <v>22</v>
      </c>
      <c r="I82" s="40"/>
    </row>
    <row r="83" spans="2:9">
      <c r="B83" s="19"/>
      <c r="F83" s="27"/>
      <c r="I83" s="40"/>
    </row>
    <row r="84" spans="2:9">
      <c r="B84" s="19"/>
      <c r="C84" s="20" t="s">
        <v>49</v>
      </c>
      <c r="D84" s="20"/>
      <c r="E84" s="20"/>
      <c r="F84" s="28">
        <f>F76+F79+F82</f>
        <v>722</v>
      </c>
      <c r="G84" s="20" t="s">
        <v>22</v>
      </c>
      <c r="I84" s="40"/>
    </row>
    <row r="85" spans="2:9">
      <c r="B85" s="22"/>
      <c r="C85" s="23"/>
      <c r="D85" s="23"/>
      <c r="E85" s="23"/>
      <c r="F85" s="23"/>
      <c r="G85" s="23"/>
      <c r="H85" s="23"/>
      <c r="I85" s="41"/>
    </row>
    <row r="87" spans="2:9">
      <c r="B87" s="10"/>
      <c r="C87" s="11"/>
      <c r="D87" s="11"/>
      <c r="E87" s="11"/>
      <c r="F87" s="11"/>
      <c r="G87" s="11"/>
      <c r="H87" s="11"/>
      <c r="I87" s="36"/>
    </row>
    <row r="88" spans="2:9">
      <c r="B88" s="12"/>
      <c r="C88" s="13" t="s">
        <v>50</v>
      </c>
      <c r="D88" s="14"/>
      <c r="E88" s="14"/>
      <c r="F88" s="14"/>
      <c r="G88" s="14"/>
      <c r="H88" s="14"/>
      <c r="I88" s="37"/>
    </row>
    <row r="89" spans="2:9">
      <c r="B89" s="15"/>
      <c r="C89" s="16"/>
      <c r="D89" s="16"/>
      <c r="E89" s="16"/>
      <c r="F89" s="16"/>
      <c r="G89" s="16"/>
      <c r="H89" s="16"/>
      <c r="I89" s="38"/>
    </row>
    <row r="90" spans="2:9">
      <c r="B90" s="19"/>
      <c r="I90" s="40"/>
    </row>
    <row r="91" spans="2:9">
      <c r="B91" s="19"/>
      <c r="F91" s="49" t="s">
        <v>51</v>
      </c>
      <c r="G91" s="20"/>
      <c r="H91" s="49" t="s">
        <v>39</v>
      </c>
      <c r="I91" s="42"/>
    </row>
    <row r="92" spans="2:9">
      <c r="B92" s="19"/>
      <c r="C92" s="20" t="s">
        <v>38</v>
      </c>
      <c r="D92" s="20"/>
      <c r="E92" s="20"/>
      <c r="F92" s="28">
        <f>F65</f>
        <v>377</v>
      </c>
      <c r="H92" s="28">
        <f>F84</f>
        <v>722</v>
      </c>
      <c r="I92" s="42" t="s">
        <v>22</v>
      </c>
    </row>
    <row r="93" spans="2:9">
      <c r="B93" s="19"/>
      <c r="I93" s="40"/>
    </row>
    <row r="94" spans="2:9">
      <c r="B94" s="19"/>
      <c r="C94" s="20" t="s">
        <v>52</v>
      </c>
      <c r="D94" s="20"/>
      <c r="E94" s="20"/>
      <c r="F94" s="20"/>
      <c r="G94" s="20"/>
      <c r="I94" s="40"/>
    </row>
    <row r="95" spans="2:9">
      <c r="B95" s="19"/>
      <c r="C95" s="20" t="s">
        <v>53</v>
      </c>
      <c r="D95" s="20"/>
      <c r="E95" s="20"/>
      <c r="F95" s="20"/>
      <c r="G95" s="20"/>
      <c r="H95" s="28">
        <f>ROUND(F84/(F55/3600)*(F62/100),0)</f>
        <v>2873</v>
      </c>
      <c r="I95" s="42" t="s">
        <v>32</v>
      </c>
    </row>
    <row r="96" spans="2:9">
      <c r="B96" s="19"/>
      <c r="I96" s="40"/>
    </row>
    <row r="97" spans="2:9">
      <c r="B97" s="19"/>
      <c r="C97" s="20" t="s">
        <v>54</v>
      </c>
      <c r="D97" s="20"/>
      <c r="E97" s="20"/>
      <c r="F97" s="20"/>
      <c r="G97" s="20"/>
      <c r="H97" s="20"/>
      <c r="I97" s="40"/>
    </row>
    <row r="98" spans="2:9">
      <c r="B98" s="19"/>
      <c r="C98" s="20" t="s">
        <v>55</v>
      </c>
      <c r="D98" s="20"/>
      <c r="E98" s="20"/>
      <c r="F98" s="20"/>
      <c r="G98" s="20"/>
      <c r="H98" s="28">
        <f>ROUND(F44/(F65-F79-F76),1)</f>
        <v>6.2</v>
      </c>
      <c r="I98" s="40"/>
    </row>
    <row r="99" spans="2:9">
      <c r="B99" s="22"/>
      <c r="C99" s="23"/>
      <c r="D99" s="23"/>
      <c r="E99" s="23"/>
      <c r="F99" s="23"/>
      <c r="G99" s="23"/>
      <c r="H99" s="23"/>
      <c r="I99" s="41"/>
    </row>
    <row r="102" spans="2:9">
      <c r="B102" s="20"/>
      <c r="C102" s="50"/>
      <c r="D102" s="20"/>
      <c r="E102" s="51"/>
      <c r="F102" s="26"/>
      <c r="G102" s="20"/>
      <c r="H102" s="20"/>
      <c r="I102" s="20"/>
    </row>
    <row r="103" spans="2:9">
      <c r="B103" s="20"/>
      <c r="C103" s="26"/>
      <c r="D103" s="20"/>
      <c r="E103" s="20"/>
      <c r="F103" s="26"/>
      <c r="G103" s="20"/>
      <c r="H103" s="20"/>
      <c r="I103" s="20"/>
    </row>
  </sheetData>
  <mergeCells count="2">
    <mergeCell ref="B1:I1"/>
    <mergeCell ref="B2:I2"/>
  </mergeCells>
  <pageMargins left="0.78740157499999996" right="0.78740157499999996" top="0.984251969" bottom="0.984251969" header="0.4921259845" footer="0.4921259845"/>
  <pageSetup paperSize="9" scale="80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3" name="Drop Down 3">
              <controlPr defaultSize="0" autoPict="0">
                <anchor moveWithCells="1">
                  <from>
                    <xdr:col>5</xdr:col>
                    <xdr:colOff>12700</xdr:colOff>
                    <xdr:row>55</xdr:row>
                    <xdr:rowOff>139700</xdr:rowOff>
                  </from>
                  <to>
                    <xdr:col>6</xdr:col>
                    <xdr:colOff>546100</xdr:colOff>
                    <xdr:row>56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workbookViewId="0">
      <selection activeCell="C4" sqref="C4"/>
    </sheetView>
  </sheetViews>
  <sheetFormatPr baseColWidth="10" defaultColWidth="11" defaultRowHeight="13"/>
  <cols>
    <col min="1" max="1" width="14.1640625" customWidth="1"/>
  </cols>
  <sheetData>
    <row r="1" spans="1:4">
      <c r="A1" t="s">
        <v>56</v>
      </c>
      <c r="C1" t="s">
        <v>32</v>
      </c>
      <c r="D1" t="s">
        <v>57</v>
      </c>
    </row>
    <row r="2" spans="1:4">
      <c r="A2" t="s">
        <v>58</v>
      </c>
      <c r="C2">
        <v>1000</v>
      </c>
      <c r="D2">
        <v>1</v>
      </c>
    </row>
    <row r="3" spans="1:4">
      <c r="A3" t="s">
        <v>59</v>
      </c>
      <c r="C3">
        <v>1500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" defaultRowHeight="13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et résultats</vt:lpstr>
      <vt:lpstr>Feuil2</vt:lpstr>
      <vt:lpstr>Feuil3</vt:lpstr>
      <vt:lpstr>'Données et résultats'!Zone_d_impression</vt:lpstr>
    </vt:vector>
  </TitlesOfParts>
  <Company>UCL - ARCHITECTURE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climat10</dc:creator>
  <cp:lastModifiedBy>Gregory Léonard</cp:lastModifiedBy>
  <cp:lastPrinted>2001-02-26T16:56:00Z</cp:lastPrinted>
  <dcterms:created xsi:type="dcterms:W3CDTF">2000-07-31T08:10:00Z</dcterms:created>
  <dcterms:modified xsi:type="dcterms:W3CDTF">2023-06-06T10:07:58Z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A4ECEC6D2D81454E895C93431624C894</vt:lpwstr>
  </property>
  <property fmtid="{D5CDD505-2E9C-101B-9397-08002B2CF9AE}" pid="3" name="KSOProductBuildVer">
    <vt:lpwstr>1033-11.2.0.11254</vt:lpwstr>
  </property>
</Properties>
</file>