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820" windowHeight="7370" activeTab="1"/>
  </bookViews>
  <sheets>
    <sheet name="Version" sheetId="1" r:id="rId1"/>
    <sheet name="Rentabilite" sheetId="2" r:id="rId2"/>
    <sheet name="calculs" sheetId="3" state="hidden" r:id="rId3"/>
    <sheet name="Valeurs U indicatives" sheetId="4" r:id="rId4"/>
  </sheets>
  <definedNames>
    <definedName name="_xlfn.SINGLE" hidden="1">#NAME?</definedName>
    <definedName name="_xlnm.Print_Area" localSheetId="1">'Rentabilite'!$B$4:$J$44</definedName>
  </definedNames>
  <calcPr fullCalcOnLoad="1"/>
</workbook>
</file>

<file path=xl/sharedStrings.xml><?xml version="1.0" encoding="utf-8"?>
<sst xmlns="http://schemas.openxmlformats.org/spreadsheetml/2006/main" count="107" uniqueCount="101">
  <si>
    <t>Evaluation de la rentabilité de l'isolation d'une paroi en contact avec l'extérieur</t>
  </si>
  <si>
    <t>Les résultats sont repris dans les cases jaunes</t>
  </si>
  <si>
    <t xml:space="preserve">   L'évaluation ci-dessous est valable pour des bâtiments anciens non climatisés. 
</t>
  </si>
  <si>
    <t xml:space="preserve">   Elle n'est pas applicable à des bâtiments neufs bien isolés et climatisés. </t>
  </si>
  <si>
    <t>1. Economie annuelle engendrée par l'isolation d'une paroi en contact avec l'extérieur</t>
  </si>
  <si>
    <t xml:space="preserve">Coefficient de transmission thermique (U) de la paroi avant isolation  : </t>
  </si>
  <si>
    <t>[W/(m²xK)]</t>
  </si>
  <si>
    <t xml:space="preserve">Coefficient de transmission thermique (U) de la paroi après isolation : </t>
  </si>
  <si>
    <t xml:space="preserve">Type de bâtiment : </t>
  </si>
  <si>
    <t xml:space="preserve">Température intérieure en journée  : </t>
  </si>
  <si>
    <t xml:space="preserve">°C </t>
  </si>
  <si>
    <t xml:space="preserve">Apports gratuits : </t>
  </si>
  <si>
    <t xml:space="preserve">Situation du bâtiment : </t>
  </si>
  <si>
    <t>%</t>
  </si>
  <si>
    <t xml:space="preserve">Economie d'énergie annuelle (par m² de paroi isolée): </t>
  </si>
  <si>
    <t>kWh/an</t>
  </si>
  <si>
    <t xml:space="preserve">Combustible : </t>
  </si>
  <si>
    <t xml:space="preserve">Prix énergie : </t>
  </si>
  <si>
    <t xml:space="preserve">Economie financière annuelle (par m² de paroi isolée) : </t>
  </si>
  <si>
    <t>€</t>
  </si>
  <si>
    <t xml:space="preserve">Prix de revient des travaux d'isolation (en déduisant les subventions) : </t>
  </si>
  <si>
    <t>€/m²</t>
  </si>
  <si>
    <t xml:space="preserve">Temps de retour : </t>
  </si>
  <si>
    <t>an(s)</t>
  </si>
  <si>
    <t xml:space="preserve">Pour enregistrer vos données dans </t>
  </si>
  <si>
    <t xml:space="preserve">Pour imprimer cette feuille sur votre </t>
  </si>
  <si>
    <t>un fichier "Excel", cliquez ici :</t>
  </si>
  <si>
    <t>imprimante par défaut, cliquez ici :</t>
  </si>
  <si>
    <t xml:space="preserve">Réduction pour coupures : </t>
  </si>
  <si>
    <t>Type de bâtiment :</t>
  </si>
  <si>
    <t>°C</t>
  </si>
  <si>
    <t xml:space="preserve">Hôpitaux, homes, maisons de soins </t>
  </si>
  <si>
    <t xml:space="preserve">Immeuble d'habitation avec réduction nocturne </t>
  </si>
  <si>
    <t>Bâtiment administratifs, bureaux</t>
  </si>
  <si>
    <t>Ecole avec cours du soir</t>
  </si>
  <si>
    <t xml:space="preserve">Ecole sans cours du soir et de faible inertie </t>
  </si>
  <si>
    <t xml:space="preserve">cellule liée : </t>
  </si>
  <si>
    <t xml:space="preserve">Apprts gratuits : </t>
  </si>
  <si>
    <t xml:space="preserve">Cellule liée : </t>
  </si>
  <si>
    <t xml:space="preserve">Réduction pour apports gratuits : </t>
  </si>
  <si>
    <t xml:space="preserve">Température extérieure moyenne : </t>
  </si>
  <si>
    <t xml:space="preserve">Région : </t>
  </si>
  <si>
    <t xml:space="preserve">Uccle </t>
  </si>
  <si>
    <t xml:space="preserve">Hastière </t>
  </si>
  <si>
    <t>Libramont</t>
  </si>
  <si>
    <t>Mons</t>
  </si>
  <si>
    <t>Saint Vith</t>
  </si>
  <si>
    <t xml:space="preserve">Tin : </t>
  </si>
  <si>
    <t xml:space="preserve">Text : </t>
  </si>
  <si>
    <t>Gasoil</t>
  </si>
  <si>
    <t>Gaz</t>
  </si>
  <si>
    <t>Electricité</t>
  </si>
  <si>
    <t xml:space="preserve">Energie économisée : </t>
  </si>
  <si>
    <t>Type de paroi existante avant intervention</t>
  </si>
  <si>
    <t>Fenétre avec simple vitrage</t>
  </si>
  <si>
    <t>Fenêtre avec double vitrage traditionnel</t>
  </si>
  <si>
    <t>Fenêtre avec double vitrage HR</t>
  </si>
  <si>
    <t>Porte en bois</t>
  </si>
  <si>
    <t>Porte en aluminium isolé</t>
  </si>
  <si>
    <t>Mur plein de 29 cm</t>
  </si>
  <si>
    <t>Mur plein de 39 cm</t>
  </si>
  <si>
    <t>Mur creux non isolé</t>
  </si>
  <si>
    <t>Mur creux isolé</t>
  </si>
  <si>
    <t>Mur plein bardé non isolé</t>
  </si>
  <si>
    <t>Mur plein bardé isolé</t>
  </si>
  <si>
    <t>Mur de pierre non isolé de 30 cm</t>
  </si>
  <si>
    <t>Mur de pierre non isolé de 40 cm</t>
  </si>
  <si>
    <t>Mur de pierre non isolé de 50 cm</t>
  </si>
  <si>
    <t>Mur de pierre non isolé de 60 cm</t>
  </si>
  <si>
    <t>Mur de béton cellulaire de 25 cm (collé)</t>
  </si>
  <si>
    <t>Mur de béton cellulaire de 30 cm (collé)</t>
  </si>
  <si>
    <t>Mur de béton cellulaire de 35 cm (collé)</t>
  </si>
  <si>
    <t>Toiture plate en béton non isolée</t>
  </si>
  <si>
    <t>Toiture plate en béton isolée</t>
  </si>
  <si>
    <t>Toiture inclinée isolée (6 cm de laine)</t>
  </si>
  <si>
    <t>Toiture inclinée isolée (8 cm de laine)</t>
  </si>
  <si>
    <t>Toiture inclinée isolée (10 cm de laine)</t>
  </si>
  <si>
    <t>Plancher en bois de combles inoccupés non isolé</t>
  </si>
  <si>
    <t>Plancher en bois de combles inoccupés isolé</t>
  </si>
  <si>
    <t>Plancher en béton de combles inoccupés non isolé</t>
  </si>
  <si>
    <t>Plancher en béton de combles inoccupés isolé</t>
  </si>
  <si>
    <t>Plancher sur cave en béton non isolé</t>
  </si>
  <si>
    <t>Plancher sur sol en béton non isolé</t>
  </si>
  <si>
    <t>Plancher sur cave en béton isolé</t>
  </si>
  <si>
    <t>Plancher sur sol en béton isolé</t>
  </si>
  <si>
    <t xml:space="preserve"> € /</t>
  </si>
  <si>
    <t>Coefficient U [W/m²K]</t>
  </si>
  <si>
    <t>Attention, les valeurs reprises ci-dessous sont indicatives. Elles varient en fonction des matériaux utilisés réellement dans la composition de chaque paroi.</t>
  </si>
  <si>
    <t xml:space="preserve">Rendement de l'installation de chauffage* : </t>
  </si>
  <si>
    <t xml:space="preserve">* Le rendement global d’une installation de chauffage central est le rapport entre les besoins réels en chauffage et la consommation annuelle. Il faut donc tenir compte de toutes les pertes (production, distribution, émission et régulation). N'hésitez pas à consulter la page ci-dessous pour plus d'informations à ce sujet. </t>
  </si>
  <si>
    <t>Cliquez ici</t>
  </si>
  <si>
    <t>Fenêtre avec triple vitrage</t>
  </si>
  <si>
    <t>Mur aux normes PEB 2015</t>
  </si>
  <si>
    <t>Mur "passif"</t>
  </si>
  <si>
    <t>Plancher sur cave aux normes PEB 2015</t>
  </si>
  <si>
    <t>Plancher sur sol aux normes PEB 2015</t>
  </si>
  <si>
    <t>Plancher "passif"</t>
  </si>
  <si>
    <t>Vitrage sous vide</t>
  </si>
  <si>
    <t>Si vous ne connaissez pas les caractéristiques thermiques de vos parois, vous pouvez accéder à un catalogue de parois types et leur coefficient de transmission thermique U dans la feuille "valeurs U indiciatives"</t>
  </si>
  <si>
    <t>Modifications avril 2023 - ICEDD</t>
  </si>
  <si>
    <r>
      <rPr>
        <sz val="11"/>
        <rFont val="Calibri"/>
        <family val="2"/>
      </rPr>
      <t xml:space="preserve">Mise à jour de valeurs, logo, coûts, etc </t>
    </r>
    <r>
      <rPr>
        <sz val="10"/>
        <rFont val="Calibri"/>
        <family val="2"/>
      </rPr>
      <t xml:space="preserve">
- Mise à jour et ajout de valeurs U indicatives
</t>
    </r>
    <r>
      <rPr>
        <sz val="11"/>
        <rFont val="Calibri"/>
        <family val="2"/>
      </rPr>
      <t xml:space="preserve">Améliorations diverses </t>
    </r>
    <r>
      <rPr>
        <sz val="10"/>
        <rFont val="Calibri"/>
        <family val="2"/>
      </rPr>
      <t xml:space="preserve">
- L'unité de mesure pour la quantité de gaz a été changé de m³ à kWh
- Code couleur uniformisé 
- Précision sur la notion de </t>
    </r>
    <r>
      <rPr>
        <i/>
        <sz val="10"/>
        <rFont val="Calibri"/>
        <family val="2"/>
      </rPr>
      <t>rendement de l'installation de chauffage</t>
    </r>
    <r>
      <rPr>
        <sz val="10"/>
        <rFont val="Calibri"/>
        <family val="2"/>
      </rPr>
      <t xml:space="preserve">
- Modification d'un lien vers la feuille des</t>
    </r>
    <r>
      <rPr>
        <i/>
        <sz val="10"/>
        <rFont val="Calibri"/>
        <family val="2"/>
      </rPr>
      <t xml:space="preserve"> valeurs U indicatives</t>
    </r>
    <r>
      <rPr>
        <sz val="10"/>
        <rFont val="Calibri"/>
        <family val="2"/>
      </rPr>
      <t xml:space="preserve"> ne fonctionnaient pas 
- Orthographe
- Amélioration de l'ergonomie de l'outil 
- Bouton retour qui ne fonctionnait pas --&gt; retiré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</si>
</sst>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 &quot;FB&quot;_-;\-* #,##0\ &quot;FB&quot;_-;_-* &quot;-&quot;\ &quot;FB&quot;_-;_-@_-"/>
    <numFmt numFmtId="177" formatCode="_-* #,##0.00\ &quot;FB&quot;_-;\-* #,##0.00\ &quot;FB&quot;_-;_-* &quot;-&quot;??\ &quot;FB&quot;_-;_-@_-"/>
    <numFmt numFmtId="178" formatCode="_-* #,##0.00\ _F_B_-;\-* #,##0.00\ _F_B_-;_-* &quot;-&quot;??\ _F_B_-;_-@_-"/>
    <numFmt numFmtId="179" formatCode="_-* #,##0\ _F_B_-;\-* #,##0\ _F_B_-;_-* &quot;-&quot;\ _F_B_-;_-@_-"/>
  </numFmts>
  <fonts count="74">
    <font>
      <sz val="10"/>
      <name val="Arial"/>
      <family val="2"/>
    </font>
    <font>
      <sz val="11"/>
      <name val="Calibri"/>
      <family val="2"/>
    </font>
    <font>
      <b/>
      <sz val="10"/>
      <color indexed="10"/>
      <name val="Arial"/>
      <family val="2"/>
    </font>
    <font>
      <u val="single"/>
      <sz val="10"/>
      <name val="Arial"/>
      <family val="2"/>
    </font>
    <font>
      <b/>
      <sz val="10"/>
      <name val="Arial"/>
      <family val="2"/>
    </font>
    <font>
      <b/>
      <i/>
      <sz val="10"/>
      <color indexed="10"/>
      <name val="Arial"/>
      <family val="2"/>
    </font>
    <font>
      <b/>
      <i/>
      <sz val="10"/>
      <color indexed="10"/>
      <name val="Times New Roman"/>
      <family val="1"/>
    </font>
    <font>
      <i/>
      <sz val="8"/>
      <color indexed="17"/>
      <name val="Arial"/>
      <family val="2"/>
    </font>
    <font>
      <sz val="10"/>
      <color indexed="17"/>
      <name val="Arial"/>
      <family val="2"/>
    </font>
    <font>
      <i/>
      <sz val="10"/>
      <name val="Arial"/>
      <family val="2"/>
    </font>
    <font>
      <b/>
      <i/>
      <sz val="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9"/>
      <name val="Arial"/>
      <family val="2"/>
    </font>
    <font>
      <sz val="11"/>
      <color indexed="9"/>
      <name val="Arial"/>
      <family val="2"/>
    </font>
    <font>
      <b/>
      <u val="single"/>
      <sz val="10"/>
      <color indexed="9"/>
      <name val="Arial"/>
      <family val="2"/>
    </font>
    <font>
      <b/>
      <sz val="10"/>
      <color indexed="9"/>
      <name val="Arial"/>
      <family val="2"/>
    </font>
    <font>
      <b/>
      <sz val="11"/>
      <color indexed="9"/>
      <name val="Maven Pro"/>
      <family val="0"/>
    </font>
    <font>
      <sz val="11"/>
      <color indexed="9"/>
      <name val="Maven Pro"/>
      <family val="0"/>
    </font>
    <font>
      <u val="single"/>
      <sz val="9"/>
      <color indexed="12"/>
      <name val="Calibri"/>
      <family val="2"/>
    </font>
    <font>
      <b/>
      <sz val="12"/>
      <color indexed="9"/>
      <name val="Arial"/>
      <family val="2"/>
    </font>
    <font>
      <sz val="10"/>
      <color indexed="9"/>
      <name val="Arial"/>
      <family val="2"/>
    </font>
    <font>
      <sz val="8"/>
      <name val="Segoe UI"/>
      <family val="2"/>
    </font>
    <font>
      <b/>
      <sz val="16"/>
      <name val="Calibri"/>
      <family val="2"/>
    </font>
    <font>
      <sz val="16"/>
      <name val="Calibri"/>
      <family val="2"/>
    </font>
    <font>
      <sz val="10"/>
      <name val="Montserrat"/>
      <family val="0"/>
    </font>
    <font>
      <sz val="10"/>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1"/>
      <color theme="0"/>
      <name val="Arial"/>
      <family val="2"/>
    </font>
    <font>
      <sz val="11"/>
      <color theme="0"/>
      <name val="Arial"/>
      <family val="2"/>
    </font>
    <font>
      <b/>
      <u val="single"/>
      <sz val="10"/>
      <color theme="0"/>
      <name val="Arial"/>
      <family val="2"/>
    </font>
    <font>
      <b/>
      <sz val="10"/>
      <color theme="0"/>
      <name val="Arial"/>
      <family val="2"/>
    </font>
    <font>
      <b/>
      <sz val="11"/>
      <color theme="0"/>
      <name val="Maven Pro"/>
      <family val="0"/>
    </font>
    <font>
      <sz val="11"/>
      <color theme="0"/>
      <name val="Maven Pro"/>
      <family val="0"/>
    </font>
    <font>
      <u val="single"/>
      <sz val="9"/>
      <color rgb="FF0000FF"/>
      <name val="Calibri"/>
      <family val="2"/>
    </font>
    <font>
      <b/>
      <sz val="12"/>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1"/>
        <bgColor indexed="64"/>
      </patternFill>
    </fill>
    <fill>
      <patternFill patternType="solid">
        <fgColor indexed="43"/>
        <bgColor indexed="64"/>
      </patternFill>
    </fill>
    <fill>
      <patternFill patternType="solid">
        <fgColor theme="0" tint="-0.4999699890613556"/>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1">
    <xf numFmtId="0" fontId="0" fillId="0" borderId="0" xfId="0" applyAlignment="1">
      <alignment/>
    </xf>
    <xf numFmtId="0" fontId="0" fillId="19" borderId="0" xfId="0" applyFill="1" applyAlignment="1">
      <alignment/>
    </xf>
    <xf numFmtId="0" fontId="0" fillId="0" borderId="0" xfId="0" applyAlignment="1">
      <alignment horizontal="center" vertical="center"/>
    </xf>
    <xf numFmtId="0" fontId="65" fillId="33" borderId="0" xfId="0" applyFont="1" applyFill="1" applyAlignment="1">
      <alignment/>
    </xf>
    <xf numFmtId="0" fontId="66" fillId="33" borderId="0" xfId="0" applyFont="1" applyFill="1" applyAlignment="1">
      <alignment horizontal="center" vertical="center"/>
    </xf>
    <xf numFmtId="0" fontId="67" fillId="34" borderId="0" xfId="0" applyFont="1" applyFill="1" applyAlignment="1">
      <alignment/>
    </xf>
    <xf numFmtId="0" fontId="0" fillId="16" borderId="0" xfId="0" applyFill="1" applyAlignment="1">
      <alignment horizontal="center" vertical="center"/>
    </xf>
    <xf numFmtId="0" fontId="3" fillId="16" borderId="0" xfId="0" applyFont="1" applyFill="1" applyAlignment="1">
      <alignment horizontal="center" vertical="center"/>
    </xf>
    <xf numFmtId="0" fontId="0" fillId="16" borderId="0" xfId="0" applyFill="1" applyAlignment="1">
      <alignment horizontal="center" vertical="center"/>
    </xf>
    <xf numFmtId="0" fontId="68" fillId="34" borderId="0" xfId="0" applyFont="1" applyFill="1" applyAlignment="1">
      <alignment/>
    </xf>
    <xf numFmtId="0" fontId="0" fillId="19" borderId="0" xfId="0" applyFont="1" applyFill="1" applyAlignment="1">
      <alignment/>
    </xf>
    <xf numFmtId="0" fontId="4" fillId="19" borderId="0" xfId="0" applyFont="1" applyFill="1" applyAlignment="1">
      <alignment/>
    </xf>
    <xf numFmtId="0" fontId="5" fillId="35" borderId="10" xfId="0" applyFont="1" applyFill="1" applyBorder="1" applyAlignment="1">
      <alignment/>
    </xf>
    <xf numFmtId="0" fontId="5" fillId="35" borderId="11"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0" xfId="0" applyNumberFormat="1" applyFont="1" applyFill="1" applyBorder="1" applyAlignment="1">
      <alignment/>
    </xf>
    <xf numFmtId="0" fontId="2" fillId="35" borderId="13" xfId="0" applyFont="1" applyFill="1" applyBorder="1" applyAlignment="1">
      <alignment/>
    </xf>
    <xf numFmtId="0" fontId="0" fillId="35" borderId="14" xfId="0" applyFill="1" applyBorder="1" applyAlignment="1">
      <alignment/>
    </xf>
    <xf numFmtId="0" fontId="10"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0" fontId="0" fillId="0" borderId="0" xfId="0" applyFont="1" applyAlignment="1">
      <alignment/>
    </xf>
    <xf numFmtId="0" fontId="0" fillId="0" borderId="10" xfId="0" applyFill="1" applyBorder="1" applyAlignment="1">
      <alignment horizontal="right"/>
    </xf>
    <xf numFmtId="0" fontId="0" fillId="0" borderId="12" xfId="0" applyFill="1" applyBorder="1" applyAlignment="1">
      <alignment/>
    </xf>
    <xf numFmtId="0" fontId="0" fillId="0" borderId="12" xfId="0" applyFill="1" applyBorder="1" applyAlignment="1">
      <alignment horizontal="left"/>
    </xf>
    <xf numFmtId="0" fontId="0" fillId="0" borderId="10" xfId="0" applyFont="1" applyFill="1" applyBorder="1" applyAlignment="1">
      <alignment/>
    </xf>
    <xf numFmtId="0" fontId="0" fillId="0" borderId="11" xfId="0" applyFill="1" applyBorder="1" applyAlignment="1">
      <alignment horizontal="right" vertical="center"/>
    </xf>
    <xf numFmtId="0" fontId="0" fillId="0" borderId="12" xfId="0" applyFill="1" applyBorder="1" applyAlignment="1">
      <alignment horizontal="left" vertical="center"/>
    </xf>
    <xf numFmtId="0" fontId="0" fillId="0" borderId="10" xfId="0" applyFill="1" applyBorder="1" applyAlignment="1">
      <alignment/>
    </xf>
    <xf numFmtId="0" fontId="0" fillId="0" borderId="0" xfId="0" applyBorder="1" applyAlignment="1">
      <alignment/>
    </xf>
    <xf numFmtId="0" fontId="0" fillId="0" borderId="0" xfId="0" applyBorder="1" applyAlignment="1">
      <alignment horizontal="left"/>
    </xf>
    <xf numFmtId="0" fontId="69" fillId="36" borderId="0" xfId="0" applyFont="1" applyFill="1" applyAlignment="1">
      <alignment/>
    </xf>
    <xf numFmtId="0" fontId="70" fillId="36" borderId="0" xfId="0" applyFont="1" applyFill="1" applyAlignment="1">
      <alignment/>
    </xf>
    <xf numFmtId="0" fontId="4" fillId="0" borderId="0" xfId="0" applyFont="1" applyFill="1" applyBorder="1" applyAlignment="1">
      <alignment horizontal="center"/>
    </xf>
    <xf numFmtId="0" fontId="4" fillId="0" borderId="15" xfId="0" applyFont="1" applyFill="1" applyBorder="1" applyAlignment="1">
      <alignment horizontal="center"/>
    </xf>
    <xf numFmtId="0" fontId="68" fillId="33" borderId="0" xfId="0" applyFont="1" applyFill="1" applyAlignment="1">
      <alignment horizontal="center" vertical="center"/>
    </xf>
    <xf numFmtId="0" fontId="68" fillId="33" borderId="0" xfId="0" applyFont="1" applyFill="1" applyAlignment="1">
      <alignment horizontal="center" vertical="center" wrapText="1"/>
    </xf>
    <xf numFmtId="0" fontId="5" fillId="0" borderId="16" xfId="0" applyFont="1" applyFill="1" applyBorder="1" applyAlignment="1">
      <alignment/>
    </xf>
    <xf numFmtId="0" fontId="5" fillId="0" borderId="16" xfId="0" applyFont="1" applyFill="1" applyBorder="1" applyAlignment="1">
      <alignment horizontal="center"/>
    </xf>
    <xf numFmtId="0" fontId="0" fillId="19" borderId="0" xfId="0" applyFont="1" applyFill="1" applyAlignment="1">
      <alignment/>
    </xf>
    <xf numFmtId="0" fontId="0" fillId="0" borderId="0" xfId="0" applyAlignment="1">
      <alignment horizontal="center" vertical="center" wrapText="1"/>
    </xf>
    <xf numFmtId="0" fontId="71" fillId="0" borderId="0" xfId="53" applyFont="1" applyAlignment="1">
      <alignment horizontal="center"/>
    </xf>
    <xf numFmtId="0" fontId="57" fillId="0" borderId="0" xfId="53" applyAlignment="1">
      <alignment horizontal="center"/>
    </xf>
    <xf numFmtId="0" fontId="72" fillId="33" borderId="0" xfId="0" applyFont="1" applyFill="1" applyAlignment="1">
      <alignment horizontal="center"/>
    </xf>
    <xf numFmtId="0" fontId="73" fillId="33" borderId="0" xfId="0" applyFont="1" applyFill="1" applyAlignment="1">
      <alignment horizont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Alignment="1">
      <alignment horizontal="left" wrapText="1"/>
    </xf>
    <xf numFmtId="0" fontId="8" fillId="0" borderId="0" xfId="0" applyFont="1" applyAlignment="1">
      <alignment horizontal="left"/>
    </xf>
    <xf numFmtId="0" fontId="9" fillId="0" borderId="0" xfId="0" applyFont="1" applyFill="1" applyAlignment="1">
      <alignment horizontal="center"/>
    </xf>
    <xf numFmtId="0" fontId="0" fillId="2" borderId="0" xfId="0" applyFont="1" applyFill="1" applyBorder="1" applyAlignment="1">
      <alignment horizontal="left" vertical="center" wrapText="1"/>
    </xf>
    <xf numFmtId="0" fontId="0" fillId="37" borderId="0" xfId="0" applyFill="1" applyAlignment="1">
      <alignment horizontal="center" vertical="center" wrapText="1"/>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vertical="center" wrapText="1"/>
    </xf>
    <xf numFmtId="0" fontId="44" fillId="0" borderId="0" xfId="0" applyFont="1" applyAlignment="1">
      <alignment/>
    </xf>
    <xf numFmtId="0" fontId="44" fillId="0" borderId="0" xfId="0" applyFont="1" applyAlignment="1">
      <alignment wrapText="1"/>
    </xf>
    <xf numFmtId="0" fontId="0" fillId="0" borderId="12" xfId="0" applyFill="1" applyBorder="1" applyAlignment="1">
      <alignment horizontal="center" vertical="center"/>
    </xf>
    <xf numFmtId="0" fontId="0" fillId="0" borderId="10" xfId="0" applyFont="1" applyFill="1" applyBorder="1" applyAlignment="1">
      <alignment vertical="center"/>
    </xf>
    <xf numFmtId="0" fontId="0" fillId="0" borderId="0" xfId="0"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2486025</xdr:colOff>
      <xdr:row>4</xdr:row>
      <xdr:rowOff>152400</xdr:rowOff>
    </xdr:to>
    <xdr:pic>
      <xdr:nvPicPr>
        <xdr:cNvPr id="1" name="Picture 1" descr="logo"/>
        <xdr:cNvPicPr preferRelativeResize="1">
          <a:picLocks noChangeAspect="1"/>
        </xdr:cNvPicPr>
      </xdr:nvPicPr>
      <xdr:blipFill>
        <a:blip r:embed="rId1"/>
        <a:stretch>
          <a:fillRect/>
        </a:stretch>
      </xdr:blipFill>
      <xdr:spPr>
        <a:xfrm>
          <a:off x="104775" y="0"/>
          <a:ext cx="24860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47</xdr:row>
      <xdr:rowOff>123825</xdr:rowOff>
    </xdr:from>
    <xdr:to>
      <xdr:col>3</xdr:col>
      <xdr:colOff>762000</xdr:colOff>
      <xdr:row>49</xdr:row>
      <xdr:rowOff>0</xdr:rowOff>
    </xdr:to>
    <xdr:sp macro="[0]!enr">
      <xdr:nvSpPr>
        <xdr:cNvPr id="1" name="Texte 4"/>
        <xdr:cNvSpPr txBox="1">
          <a:spLocks noChangeArrowheads="1"/>
        </xdr:cNvSpPr>
      </xdr:nvSpPr>
      <xdr:spPr>
        <a:xfrm>
          <a:off x="914400" y="8258175"/>
          <a:ext cx="1552575" cy="200025"/>
        </a:xfrm>
        <a:prstGeom prst="rect">
          <a:avLst/>
        </a:prstGeom>
        <a:solidFill>
          <a:srgbClr val="FF0000"/>
        </a:solidFill>
        <a:ln w="1"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Enregistrer sous ...</a:t>
          </a:r>
        </a:p>
      </xdr:txBody>
    </xdr:sp>
    <xdr:clientData/>
  </xdr:twoCellAnchor>
  <xdr:twoCellAnchor>
    <xdr:from>
      <xdr:col>6</xdr:col>
      <xdr:colOff>0</xdr:colOff>
      <xdr:row>47</xdr:row>
      <xdr:rowOff>161925</xdr:rowOff>
    </xdr:from>
    <xdr:to>
      <xdr:col>7</xdr:col>
      <xdr:colOff>819150</xdr:colOff>
      <xdr:row>49</xdr:row>
      <xdr:rowOff>0</xdr:rowOff>
    </xdr:to>
    <xdr:sp macro="[0]!impr">
      <xdr:nvSpPr>
        <xdr:cNvPr id="2" name="Texte 5"/>
        <xdr:cNvSpPr txBox="1">
          <a:spLocks noChangeArrowheads="1"/>
        </xdr:cNvSpPr>
      </xdr:nvSpPr>
      <xdr:spPr>
        <a:xfrm>
          <a:off x="3562350" y="8296275"/>
          <a:ext cx="1581150" cy="161925"/>
        </a:xfrm>
        <a:prstGeom prst="rect">
          <a:avLst/>
        </a:prstGeom>
        <a:solidFill>
          <a:srgbClr val="FF0000"/>
        </a:solidFill>
        <a:ln w="1"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Imprimer</a:t>
          </a:r>
        </a:p>
      </xdr:txBody>
    </xdr:sp>
    <xdr:clientData/>
  </xdr:twoCellAnchor>
  <xdr:twoCellAnchor editAs="oneCell">
    <xdr:from>
      <xdr:col>0</xdr:col>
      <xdr:colOff>180975</xdr:colOff>
      <xdr:row>0</xdr:row>
      <xdr:rowOff>0</xdr:rowOff>
    </xdr:from>
    <xdr:to>
      <xdr:col>3</xdr:col>
      <xdr:colOff>0</xdr:colOff>
      <xdr:row>3</xdr:row>
      <xdr:rowOff>0</xdr:rowOff>
    </xdr:to>
    <xdr:pic>
      <xdr:nvPicPr>
        <xdr:cNvPr id="3" name="Picture 3" descr="logo"/>
        <xdr:cNvPicPr preferRelativeResize="1">
          <a:picLocks noChangeAspect="1"/>
        </xdr:cNvPicPr>
      </xdr:nvPicPr>
      <xdr:blipFill>
        <a:blip r:embed="rId1"/>
        <a:stretch>
          <a:fillRect/>
        </a:stretch>
      </xdr:blipFill>
      <xdr:spPr>
        <a:xfrm>
          <a:off x="180975" y="0"/>
          <a:ext cx="15240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1771650</xdr:colOff>
      <xdr:row>0</xdr:row>
      <xdr:rowOff>400050</xdr:rowOff>
    </xdr:to>
    <xdr:pic>
      <xdr:nvPicPr>
        <xdr:cNvPr id="1" name="Picture 1" descr="logo"/>
        <xdr:cNvPicPr preferRelativeResize="1">
          <a:picLocks noChangeAspect="1"/>
        </xdr:cNvPicPr>
      </xdr:nvPicPr>
      <xdr:blipFill>
        <a:blip r:embed="rId1"/>
        <a:stretch>
          <a:fillRect/>
        </a:stretch>
      </xdr:blipFill>
      <xdr:spPr>
        <a:xfrm>
          <a:off x="28575" y="28575"/>
          <a:ext cx="17430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1009650</xdr:colOff>
      <xdr:row>1</xdr:row>
      <xdr:rowOff>0</xdr:rowOff>
    </xdr:to>
    <xdr:pic>
      <xdr:nvPicPr>
        <xdr:cNvPr id="1" name="Picture 2" descr="logo"/>
        <xdr:cNvPicPr preferRelativeResize="1">
          <a:picLocks noChangeAspect="1"/>
        </xdr:cNvPicPr>
      </xdr:nvPicPr>
      <xdr:blipFill>
        <a:blip r:embed="rId1"/>
        <a:stretch>
          <a:fillRect/>
        </a:stretch>
      </xdr:blipFill>
      <xdr:spPr>
        <a:xfrm>
          <a:off x="0" y="0"/>
          <a:ext cx="1333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nergieplus-lesite.be/theories/chauffage11/rendement-d-une-installation-de-chauffage-central/"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7:F10"/>
  <sheetViews>
    <sheetView showGridLines="0" zoomScalePageLayoutView="0" workbookViewId="0" topLeftCell="A1">
      <selection activeCell="B17" sqref="B17"/>
    </sheetView>
  </sheetViews>
  <sheetFormatPr defaultColWidth="9.140625" defaultRowHeight="12.75"/>
  <cols>
    <col min="1" max="1" width="1.57421875" style="0" customWidth="1"/>
    <col min="2" max="2" width="108.57421875" style="66" customWidth="1"/>
    <col min="3" max="3" width="57.8515625" style="66" customWidth="1"/>
    <col min="4" max="4" width="46.57421875" style="66" customWidth="1"/>
  </cols>
  <sheetData>
    <row r="1" ht="12.75"/>
    <row r="2" ht="12.75"/>
    <row r="3" ht="12.75"/>
    <row r="4" ht="12.75"/>
    <row r="5" ht="12.75"/>
    <row r="7" spans="2:6" ht="18" customHeight="1">
      <c r="B7" s="62" t="s">
        <v>99</v>
      </c>
      <c r="C7" s="63"/>
      <c r="D7" s="63"/>
      <c r="E7" s="64"/>
      <c r="F7" s="64"/>
    </row>
    <row r="8" ht="186" customHeight="1">
      <c r="B8" s="65" t="s">
        <v>100</v>
      </c>
    </row>
    <row r="9" ht="12.75">
      <c r="B9" s="67"/>
    </row>
    <row r="10" ht="12.75">
      <c r="B10" s="6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B4:J54"/>
  <sheetViews>
    <sheetView showGridLines="0" tabSelected="1" workbookViewId="0" topLeftCell="A1">
      <selection activeCell="N18" sqref="N18"/>
    </sheetView>
  </sheetViews>
  <sheetFormatPr defaultColWidth="11.421875" defaultRowHeight="12.75"/>
  <cols>
    <col min="1" max="1" width="2.7109375" style="0" customWidth="1"/>
    <col min="2" max="5" width="11.421875" style="0" customWidth="1"/>
    <col min="6" max="6" width="5.00390625" style="0" customWidth="1"/>
    <col min="7" max="7" width="11.421875" style="0" customWidth="1"/>
    <col min="8" max="8" width="12.28125" style="0" customWidth="1"/>
  </cols>
  <sheetData>
    <row r="1" ht="27" customHeight="1"/>
    <row r="3" ht="6.75" customHeight="1"/>
    <row r="4" spans="2:9" ht="15.75">
      <c r="B4" s="51" t="s">
        <v>0</v>
      </c>
      <c r="C4" s="52"/>
      <c r="D4" s="52"/>
      <c r="E4" s="52"/>
      <c r="F4" s="52"/>
      <c r="G4" s="52"/>
      <c r="H4" s="52"/>
      <c r="I4" s="52"/>
    </row>
    <row r="5" ht="12">
      <c r="B5" s="29"/>
    </row>
    <row r="6" spans="2:8" ht="13.5" customHeight="1">
      <c r="B6" s="12" t="s">
        <v>1</v>
      </c>
      <c r="C6" s="13"/>
      <c r="D6" s="13"/>
      <c r="E6" s="13"/>
      <c r="F6" s="13"/>
      <c r="G6" s="14"/>
      <c r="H6" s="15"/>
    </row>
    <row r="7" spans="2:8" ht="13.5" customHeight="1">
      <c r="B7" s="16"/>
      <c r="C7" s="16"/>
      <c r="D7" s="16"/>
      <c r="E7" s="16"/>
      <c r="F7" s="16"/>
      <c r="G7" s="17"/>
      <c r="H7" s="17"/>
    </row>
    <row r="8" spans="2:10" ht="12.75" customHeight="1">
      <c r="B8" s="45"/>
      <c r="C8" s="53" t="s">
        <v>2</v>
      </c>
      <c r="D8" s="53"/>
      <c r="E8" s="53"/>
      <c r="F8" s="53"/>
      <c r="G8" s="53"/>
      <c r="H8" s="53"/>
      <c r="I8" s="54"/>
      <c r="J8" s="24"/>
    </row>
    <row r="9" spans="2:10" ht="12.75">
      <c r="B9" s="46"/>
      <c r="C9" s="55" t="s">
        <v>3</v>
      </c>
      <c r="D9" s="55"/>
      <c r="E9" s="55"/>
      <c r="F9" s="55"/>
      <c r="G9" s="55"/>
      <c r="H9" s="55"/>
      <c r="I9" s="56"/>
      <c r="J9" s="24"/>
    </row>
    <row r="10" spans="2:9" ht="12">
      <c r="B10" s="37"/>
      <c r="C10" s="37"/>
      <c r="D10" s="37"/>
      <c r="E10" s="38"/>
      <c r="F10" s="37"/>
      <c r="G10" s="37"/>
      <c r="H10" s="37"/>
      <c r="I10" s="37"/>
    </row>
    <row r="11" spans="2:9" ht="13.5">
      <c r="B11" s="39" t="s">
        <v>4</v>
      </c>
      <c r="C11" s="40"/>
      <c r="D11" s="40"/>
      <c r="E11" s="40"/>
      <c r="F11" s="40"/>
      <c r="G11" s="40"/>
      <c r="H11" s="40"/>
      <c r="I11" s="40"/>
    </row>
    <row r="13" spans="2:9" ht="39" customHeight="1">
      <c r="B13" s="60" t="s">
        <v>98</v>
      </c>
      <c r="C13" s="60"/>
      <c r="D13" s="60"/>
      <c r="E13" s="60"/>
      <c r="F13" s="60"/>
      <c r="G13" s="60"/>
      <c r="H13" s="60"/>
      <c r="I13" s="60"/>
    </row>
    <row r="14" spans="2:6" ht="13.5">
      <c r="B14" s="18"/>
      <c r="C14" s="19"/>
      <c r="D14" s="17"/>
      <c r="E14" s="20"/>
      <c r="F14" s="17"/>
    </row>
    <row r="15" spans="2:6" ht="13.5">
      <c r="B15" s="18"/>
      <c r="C15" s="19"/>
      <c r="D15" s="17"/>
      <c r="E15" s="20"/>
      <c r="F15" s="17"/>
    </row>
    <row r="16" spans="2:9" ht="15" customHeight="1">
      <c r="B16" s="21" t="s">
        <v>5</v>
      </c>
      <c r="C16" s="25"/>
      <c r="D16" s="25"/>
      <c r="E16" s="25"/>
      <c r="F16" s="25"/>
      <c r="H16" s="69">
        <v>2.3</v>
      </c>
      <c r="I16" s="68" t="s">
        <v>6</v>
      </c>
    </row>
    <row r="17" spans="2:9" ht="12">
      <c r="B17" s="21"/>
      <c r="H17" s="70"/>
      <c r="I17" s="25"/>
    </row>
    <row r="18" spans="2:9" ht="16.5" customHeight="1">
      <c r="B18" s="21" t="s">
        <v>7</v>
      </c>
      <c r="C18" s="25"/>
      <c r="D18" s="25"/>
      <c r="E18" s="25"/>
      <c r="F18" s="25"/>
      <c r="H18" s="69">
        <v>0.24</v>
      </c>
      <c r="I18" s="68" t="s">
        <v>6</v>
      </c>
    </row>
    <row r="20" spans="2:4" ht="12.75">
      <c r="B20" s="25" t="s">
        <v>8</v>
      </c>
      <c r="C20" s="25"/>
      <c r="D20" s="25"/>
    </row>
    <row r="22" spans="2:6" ht="12">
      <c r="B22" s="25" t="s">
        <v>9</v>
      </c>
      <c r="C22" s="25"/>
      <c r="D22" s="25"/>
      <c r="E22" s="30">
        <v>20</v>
      </c>
      <c r="F22" s="31" t="s">
        <v>10</v>
      </c>
    </row>
    <row r="25" spans="2:3" ht="12.75">
      <c r="B25" s="25" t="s">
        <v>11</v>
      </c>
      <c r="C25" s="25"/>
    </row>
    <row r="29" spans="2:4" ht="12.75">
      <c r="B29" s="25" t="s">
        <v>12</v>
      </c>
      <c r="C29" s="25"/>
      <c r="D29" s="25"/>
    </row>
    <row r="31" spans="2:7" ht="12">
      <c r="B31" s="25" t="s">
        <v>88</v>
      </c>
      <c r="C31" s="25"/>
      <c r="D31" s="25"/>
      <c r="E31" s="25"/>
      <c r="F31" s="30">
        <v>70</v>
      </c>
      <c r="G31" s="32" t="s">
        <v>13</v>
      </c>
    </row>
    <row r="32" spans="2:10" ht="12">
      <c r="B32" s="57"/>
      <c r="C32" s="58"/>
      <c r="D32" s="58"/>
      <c r="E32" s="58"/>
      <c r="F32" s="58"/>
      <c r="G32" s="58"/>
      <c r="H32" s="58"/>
      <c r="I32" s="58"/>
      <c r="J32" s="58"/>
    </row>
    <row r="33" spans="2:8" ht="12.75">
      <c r="B33" s="25" t="s">
        <v>14</v>
      </c>
      <c r="C33" s="25"/>
      <c r="D33" s="25"/>
      <c r="E33" s="25"/>
      <c r="G33" s="22">
        <f>ROUND(((H16-H18)*(calculs!B27-calculs!B28)*5800)/((Rentabilite!F31/100)*1000),0)</f>
        <v>196</v>
      </c>
      <c r="H33" s="23" t="s">
        <v>15</v>
      </c>
    </row>
    <row r="35" spans="2:3" ht="12.75">
      <c r="B35" s="25" t="s">
        <v>16</v>
      </c>
      <c r="C35" s="25"/>
    </row>
    <row r="37" spans="2:7" ht="12">
      <c r="B37" s="25" t="s">
        <v>17</v>
      </c>
      <c r="E37" s="33">
        <v>0.8</v>
      </c>
      <c r="F37" s="34" t="s">
        <v>85</v>
      </c>
      <c r="G37" s="35" t="str">
        <f>IF(calculs!B36=1,"litre",IF(calculs!B36=2,"kWh",IF(calculs!B36=3,"kWh")))</f>
        <v>kWh</v>
      </c>
    </row>
    <row r="38" spans="2:4" ht="12.75" thickBot="1">
      <c r="B38" s="25"/>
      <c r="C38" s="25"/>
      <c r="D38" s="25"/>
    </row>
    <row r="39" spans="2:7" ht="12.75">
      <c r="B39" s="25" t="s">
        <v>18</v>
      </c>
      <c r="C39" s="25"/>
      <c r="D39" s="25"/>
      <c r="E39" s="25"/>
      <c r="F39" s="22">
        <f>ROUND(calculs!A39*Rentabilite!E37,2)</f>
        <v>156.8</v>
      </c>
      <c r="G39" s="23" t="s">
        <v>19</v>
      </c>
    </row>
    <row r="41" spans="2:10" ht="12">
      <c r="B41" s="25" t="s">
        <v>20</v>
      </c>
      <c r="C41" s="25"/>
      <c r="D41" s="25"/>
      <c r="E41" s="25"/>
      <c r="F41" s="25"/>
      <c r="G41" s="25"/>
      <c r="H41" s="36">
        <v>62</v>
      </c>
      <c r="I41" s="31" t="s">
        <v>21</v>
      </c>
      <c r="J41" s="25"/>
    </row>
    <row r="43" spans="2:5" ht="12.75">
      <c r="B43" s="25" t="s">
        <v>22</v>
      </c>
      <c r="C43" s="25"/>
      <c r="D43" s="22">
        <f>ROUND(H41/F39,1)</f>
        <v>0.4</v>
      </c>
      <c r="E43" s="23" t="s">
        <v>23</v>
      </c>
    </row>
    <row r="46" spans="2:8" ht="12.75">
      <c r="B46" s="25"/>
      <c r="C46" s="26" t="s">
        <v>24</v>
      </c>
      <c r="D46" s="25"/>
      <c r="E46" s="27"/>
      <c r="F46" s="59" t="s">
        <v>25</v>
      </c>
      <c r="G46" s="59"/>
      <c r="H46" s="59"/>
    </row>
    <row r="47" spans="2:8" ht="12.75">
      <c r="B47" s="25"/>
      <c r="C47" s="28" t="s">
        <v>26</v>
      </c>
      <c r="D47" s="25"/>
      <c r="E47" s="27"/>
      <c r="F47" s="59" t="s">
        <v>27</v>
      </c>
      <c r="G47" s="59"/>
      <c r="H47" s="59"/>
    </row>
    <row r="53" spans="2:10" ht="39" customHeight="1">
      <c r="B53" s="48" t="s">
        <v>89</v>
      </c>
      <c r="C53" s="48"/>
      <c r="D53" s="48"/>
      <c r="E53" s="48"/>
      <c r="F53" s="48"/>
      <c r="G53" s="48"/>
      <c r="H53" s="48"/>
      <c r="I53" s="48"/>
      <c r="J53" s="48"/>
    </row>
    <row r="54" spans="2:10" ht="13.5" customHeight="1">
      <c r="B54" s="49" t="s">
        <v>90</v>
      </c>
      <c r="C54" s="50"/>
      <c r="D54" s="50"/>
      <c r="E54" s="50"/>
      <c r="F54" s="50"/>
      <c r="G54" s="50"/>
      <c r="H54" s="50"/>
      <c r="I54" s="50"/>
      <c r="J54" s="50"/>
    </row>
  </sheetData>
  <sheetProtection/>
  <mergeCells count="9">
    <mergeCell ref="B53:J53"/>
    <mergeCell ref="B54:J54"/>
    <mergeCell ref="B4:I4"/>
    <mergeCell ref="C8:I8"/>
    <mergeCell ref="C9:I9"/>
    <mergeCell ref="B32:J32"/>
    <mergeCell ref="F46:H46"/>
    <mergeCell ref="F47:H47"/>
    <mergeCell ref="B13:I13"/>
  </mergeCells>
  <hyperlinks>
    <hyperlink ref="B54:J54" r:id="rId1" display="CLIQUEZ ICI"/>
  </hyperlinks>
  <printOptions/>
  <pageMargins left="0.787401575" right="0.787401575" top="0.984251969" bottom="0.984251969" header="0.4921259845" footer="0.4921259845"/>
  <pageSetup fitToHeight="0" fitToWidth="1" horizontalDpi="600" verticalDpi="600" orientation="portrait" paperSize="9" scale="89" r:id="rId4"/>
  <drawing r:id="rId3"/>
  <legacyDrawing r:id="rId2"/>
</worksheet>
</file>

<file path=xl/worksheets/sheet3.xml><?xml version="1.0" encoding="utf-8"?>
<worksheet xmlns="http://schemas.openxmlformats.org/spreadsheetml/2006/main" xmlns:r="http://schemas.openxmlformats.org/officeDocument/2006/relationships">
  <sheetPr codeName="Feuil2"/>
  <dimension ref="A3:E39"/>
  <sheetViews>
    <sheetView workbookViewId="0" topLeftCell="A1">
      <selection activeCell="G20" sqref="G20"/>
    </sheetView>
  </sheetViews>
  <sheetFormatPr defaultColWidth="11.421875" defaultRowHeight="12.75"/>
  <cols>
    <col min="1" max="1" width="40.421875" style="0" customWidth="1"/>
    <col min="2" max="2" width="15.8515625" style="2" customWidth="1"/>
    <col min="3" max="5" width="11.421875" style="2" customWidth="1"/>
  </cols>
  <sheetData>
    <row r="1" ht="31.5" customHeight="1"/>
    <row r="3" spans="1:5" ht="13.5">
      <c r="A3" s="3" t="s">
        <v>28</v>
      </c>
      <c r="B3" s="4"/>
      <c r="C3" s="4"/>
      <c r="D3" s="4"/>
      <c r="E3" s="4"/>
    </row>
    <row r="4" spans="1:5" ht="12.75">
      <c r="A4" s="5" t="s">
        <v>29</v>
      </c>
      <c r="B4" s="6"/>
      <c r="C4" s="6"/>
      <c r="D4" s="6"/>
      <c r="E4" s="7" t="s">
        <v>30</v>
      </c>
    </row>
    <row r="5" spans="1:5" ht="12">
      <c r="A5" s="1" t="s">
        <v>31</v>
      </c>
      <c r="B5" s="6"/>
      <c r="C5" s="6"/>
      <c r="D5" s="6"/>
      <c r="E5" s="8">
        <v>0</v>
      </c>
    </row>
    <row r="6" spans="1:5" ht="12">
      <c r="A6" s="1" t="s">
        <v>32</v>
      </c>
      <c r="B6" s="6"/>
      <c r="C6" s="6"/>
      <c r="D6" s="6"/>
      <c r="E6" s="8">
        <v>1.5</v>
      </c>
    </row>
    <row r="7" spans="1:5" ht="12">
      <c r="A7" s="1" t="s">
        <v>33</v>
      </c>
      <c r="B7" s="6"/>
      <c r="C7" s="6"/>
      <c r="D7" s="6"/>
      <c r="E7" s="8">
        <v>3</v>
      </c>
    </row>
    <row r="8" spans="1:5" ht="12">
      <c r="A8" s="1" t="s">
        <v>34</v>
      </c>
      <c r="B8" s="6"/>
      <c r="C8" s="6"/>
      <c r="D8" s="6"/>
      <c r="E8" s="8">
        <v>4.5</v>
      </c>
    </row>
    <row r="9" spans="1:5" ht="12">
      <c r="A9" s="1" t="s">
        <v>35</v>
      </c>
      <c r="B9" s="6"/>
      <c r="C9" s="6"/>
      <c r="D9" s="6"/>
      <c r="E9" s="8">
        <v>6</v>
      </c>
    </row>
    <row r="10" spans="1:5" ht="12">
      <c r="A10" s="1" t="s">
        <v>36</v>
      </c>
      <c r="B10" s="6">
        <v>1</v>
      </c>
      <c r="C10" s="6"/>
      <c r="D10" s="6"/>
      <c r="E10" s="6"/>
    </row>
    <row r="11" spans="1:5" ht="12">
      <c r="A11" s="1"/>
      <c r="B11" s="6"/>
      <c r="C11" s="6"/>
      <c r="D11" s="6"/>
      <c r="E11" s="6"/>
    </row>
    <row r="12" spans="1:5" ht="12.75">
      <c r="A12" s="9" t="s">
        <v>37</v>
      </c>
      <c r="B12" s="6"/>
      <c r="C12" s="6"/>
      <c r="D12" s="6"/>
      <c r="E12" s="6"/>
    </row>
    <row r="13" spans="1:5" ht="12">
      <c r="A13" s="1" t="s">
        <v>38</v>
      </c>
      <c r="B13" s="6">
        <v>2</v>
      </c>
      <c r="C13" s="6"/>
      <c r="D13" s="6"/>
      <c r="E13" s="6"/>
    </row>
    <row r="14" spans="1:5" ht="12">
      <c r="A14" s="1"/>
      <c r="B14" s="6"/>
      <c r="C14" s="6"/>
      <c r="D14" s="6"/>
      <c r="E14" s="6"/>
    </row>
    <row r="15" spans="1:5" ht="12.75">
      <c r="A15" s="9" t="s">
        <v>39</v>
      </c>
      <c r="B15" s="6"/>
      <c r="C15" s="6"/>
      <c r="D15" s="6"/>
      <c r="E15" s="6"/>
    </row>
    <row r="16" spans="1:5" ht="12">
      <c r="A16" s="10">
        <f>IF(B13=1,3,2)</f>
        <v>2</v>
      </c>
      <c r="B16" s="6" t="s">
        <v>30</v>
      </c>
      <c r="C16" s="6"/>
      <c r="D16" s="6"/>
      <c r="E16" s="6"/>
    </row>
    <row r="17" spans="1:5" ht="12">
      <c r="A17" s="1"/>
      <c r="B17" s="6"/>
      <c r="C17" s="6"/>
      <c r="D17" s="6"/>
      <c r="E17" s="6"/>
    </row>
    <row r="18" spans="1:5" ht="12.75">
      <c r="A18" s="9" t="s">
        <v>40</v>
      </c>
      <c r="B18" s="6"/>
      <c r="C18" s="6"/>
      <c r="D18" s="6"/>
      <c r="E18" s="6"/>
    </row>
    <row r="19" spans="1:5" ht="12.75">
      <c r="A19" s="5" t="s">
        <v>41</v>
      </c>
      <c r="B19" s="7" t="s">
        <v>30</v>
      </c>
      <c r="C19" s="6"/>
      <c r="D19" s="6"/>
      <c r="E19" s="6"/>
    </row>
    <row r="20" spans="1:5" ht="12">
      <c r="A20" s="1" t="s">
        <v>42</v>
      </c>
      <c r="B20" s="8">
        <v>6.5</v>
      </c>
      <c r="C20" s="6"/>
      <c r="D20" s="6"/>
      <c r="E20" s="6"/>
    </row>
    <row r="21" spans="1:5" ht="12">
      <c r="A21" s="1" t="s">
        <v>43</v>
      </c>
      <c r="B21" s="8">
        <v>5.5</v>
      </c>
      <c r="C21" s="6"/>
      <c r="D21" s="6"/>
      <c r="E21" s="6"/>
    </row>
    <row r="22" spans="1:5" ht="12">
      <c r="A22" s="1" t="s">
        <v>44</v>
      </c>
      <c r="B22" s="8">
        <v>3.5</v>
      </c>
      <c r="C22" s="6"/>
      <c r="D22" s="6"/>
      <c r="E22" s="6"/>
    </row>
    <row r="23" spans="1:5" ht="12">
      <c r="A23" s="1" t="s">
        <v>45</v>
      </c>
      <c r="B23" s="8">
        <v>6</v>
      </c>
      <c r="C23" s="6"/>
      <c r="D23" s="6"/>
      <c r="E23" s="6"/>
    </row>
    <row r="24" spans="1:5" ht="12">
      <c r="A24" s="1" t="s">
        <v>46</v>
      </c>
      <c r="B24" s="8">
        <v>2.7</v>
      </c>
      <c r="C24" s="6"/>
      <c r="D24" s="6"/>
      <c r="E24" s="6"/>
    </row>
    <row r="25" spans="1:5" ht="12">
      <c r="A25" s="1" t="s">
        <v>36</v>
      </c>
      <c r="B25" s="6">
        <v>1</v>
      </c>
      <c r="C25" s="6"/>
      <c r="D25" s="6"/>
      <c r="E25" s="6"/>
    </row>
    <row r="26" spans="1:5" ht="12">
      <c r="A26" s="1"/>
      <c r="B26" s="6"/>
      <c r="C26" s="6"/>
      <c r="D26" s="6"/>
      <c r="E26" s="6"/>
    </row>
    <row r="27" spans="1:5" ht="12.75">
      <c r="A27" s="9" t="s">
        <v>47</v>
      </c>
      <c r="B27" s="6">
        <f>Rentabilite!$E22-INDEX(E5:E9,B10,1)-A16</f>
        <v>18</v>
      </c>
      <c r="C27" s="6"/>
      <c r="D27" s="6"/>
      <c r="E27" s="6"/>
    </row>
    <row r="28" spans="1:5" ht="12.75">
      <c r="A28" s="9" t="s">
        <v>48</v>
      </c>
      <c r="B28" s="6">
        <f>INDEX(B20:B24,B25,1)</f>
        <v>6.5</v>
      </c>
      <c r="C28" s="6"/>
      <c r="D28" s="6"/>
      <c r="E28" s="6"/>
    </row>
    <row r="29" spans="1:5" ht="12.75">
      <c r="A29" s="11"/>
      <c r="B29" s="6"/>
      <c r="C29" s="6"/>
      <c r="D29" s="6"/>
      <c r="E29" s="6"/>
    </row>
    <row r="30" spans="1:5" ht="12.75">
      <c r="A30" s="11"/>
      <c r="B30" s="6"/>
      <c r="C30" s="6"/>
      <c r="D30" s="6"/>
      <c r="E30" s="6"/>
    </row>
    <row r="31" spans="1:5" ht="12">
      <c r="A31" s="1"/>
      <c r="B31" s="6"/>
      <c r="C31" s="6"/>
      <c r="D31" s="6"/>
      <c r="E31" s="6"/>
    </row>
    <row r="32" spans="1:5" ht="12.75">
      <c r="A32" s="9" t="s">
        <v>16</v>
      </c>
      <c r="B32" s="6"/>
      <c r="C32" s="6"/>
      <c r="D32" s="6"/>
      <c r="E32" s="6"/>
    </row>
    <row r="33" spans="1:5" ht="12">
      <c r="A33" s="1" t="s">
        <v>49</v>
      </c>
      <c r="B33" s="6"/>
      <c r="C33" s="6"/>
      <c r="D33" s="6"/>
      <c r="E33" s="6"/>
    </row>
    <row r="34" spans="1:5" ht="12">
      <c r="A34" s="1" t="s">
        <v>50</v>
      </c>
      <c r="B34" s="6"/>
      <c r="C34" s="6"/>
      <c r="D34" s="6"/>
      <c r="E34" s="6"/>
    </row>
    <row r="35" spans="1:5" ht="12">
      <c r="A35" s="1" t="s">
        <v>51</v>
      </c>
      <c r="B35" s="6"/>
      <c r="C35" s="6"/>
      <c r="D35" s="6"/>
      <c r="E35" s="6"/>
    </row>
    <row r="36" spans="1:5" ht="12">
      <c r="A36" s="1" t="s">
        <v>38</v>
      </c>
      <c r="B36" s="6">
        <v>2</v>
      </c>
      <c r="C36" s="6"/>
      <c r="D36" s="6"/>
      <c r="E36" s="6"/>
    </row>
    <row r="37" spans="1:5" ht="12">
      <c r="A37" s="1"/>
      <c r="B37" s="6"/>
      <c r="C37" s="6"/>
      <c r="D37" s="6"/>
      <c r="E37" s="6"/>
    </row>
    <row r="38" spans="1:5" ht="12.75">
      <c r="A38" s="9" t="s">
        <v>52</v>
      </c>
      <c r="B38" s="6"/>
      <c r="C38" s="6"/>
      <c r="D38" s="6"/>
      <c r="E38" s="6"/>
    </row>
    <row r="39" spans="1:5" ht="12">
      <c r="A39" s="1">
        <f>IF(OR(B36=3,B36=2),Rentabilite!G33,Rentabilite!G33/10)</f>
        <v>196</v>
      </c>
      <c r="B39" s="6" t="str">
        <f>IF(B36=1,"litres gasoil",IF(B36=2,"kWh gaz",IF(B36=3,"kWh électriques","erreur")))</f>
        <v>kWh gaz</v>
      </c>
      <c r="C39" s="6"/>
      <c r="D39" s="6"/>
      <c r="E39" s="6"/>
    </row>
  </sheetData>
  <sheetProtection/>
  <printOptions/>
  <pageMargins left="0.787401575" right="0.787401575" top="0.984251969" bottom="0.984251969" header="0.4921259845" footer="0.492125984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codeName="Feuil3"/>
  <dimension ref="B3:C49"/>
  <sheetViews>
    <sheetView workbookViewId="0" topLeftCell="A1">
      <selection activeCell="E14" sqref="E14"/>
    </sheetView>
  </sheetViews>
  <sheetFormatPr defaultColWidth="11.421875" defaultRowHeight="12.75"/>
  <cols>
    <col min="1" max="1" width="4.8515625" style="0" customWidth="1"/>
    <col min="2" max="2" width="47.28125" style="0" customWidth="1"/>
    <col min="3" max="3" width="17.8515625" style="0" customWidth="1"/>
  </cols>
  <sheetData>
    <row r="1" ht="30" customHeight="1"/>
    <row r="3" spans="2:3" ht="38.25" customHeight="1">
      <c r="B3" s="61" t="s">
        <v>87</v>
      </c>
      <c r="C3" s="61"/>
    </row>
    <row r="6" spans="2:3" ht="29.25" customHeight="1">
      <c r="B6" s="43" t="s">
        <v>53</v>
      </c>
      <c r="C6" s="44" t="s">
        <v>86</v>
      </c>
    </row>
    <row r="8" spans="2:3" ht="12.75">
      <c r="B8" s="1" t="s">
        <v>54</v>
      </c>
      <c r="C8" s="42">
        <v>6</v>
      </c>
    </row>
    <row r="9" spans="2:3" ht="12.75">
      <c r="B9" s="1" t="s">
        <v>55</v>
      </c>
      <c r="C9" s="42">
        <v>3</v>
      </c>
    </row>
    <row r="10" spans="2:3" ht="12.75">
      <c r="B10" s="1" t="s">
        <v>56</v>
      </c>
      <c r="C10" s="42">
        <v>1.5</v>
      </c>
    </row>
    <row r="11" spans="2:3" ht="12.75">
      <c r="B11" s="10" t="s">
        <v>91</v>
      </c>
      <c r="C11" s="42">
        <v>0.8</v>
      </c>
    </row>
    <row r="12" spans="2:3" ht="12.75">
      <c r="B12" s="47" t="s">
        <v>97</v>
      </c>
      <c r="C12" s="42">
        <v>0.7</v>
      </c>
    </row>
    <row r="13" spans="2:3" ht="12.75">
      <c r="B13" s="1"/>
      <c r="C13" s="41"/>
    </row>
    <row r="14" spans="2:3" ht="12.75">
      <c r="B14" s="1" t="s">
        <v>57</v>
      </c>
      <c r="C14" s="42">
        <v>2.5</v>
      </c>
    </row>
    <row r="15" spans="2:3" ht="12.75">
      <c r="B15" s="1" t="s">
        <v>58</v>
      </c>
      <c r="C15" s="42">
        <v>1.5</v>
      </c>
    </row>
    <row r="16" spans="2:3" ht="12.75">
      <c r="B16" s="1"/>
      <c r="C16" s="41"/>
    </row>
    <row r="17" spans="2:3" ht="12.75">
      <c r="B17" s="1" t="s">
        <v>59</v>
      </c>
      <c r="C17" s="42">
        <v>2.2</v>
      </c>
    </row>
    <row r="18" spans="2:3" ht="12.75">
      <c r="B18" s="1" t="s">
        <v>60</v>
      </c>
      <c r="C18" s="42">
        <v>1.8</v>
      </c>
    </row>
    <row r="19" spans="2:3" ht="12.75">
      <c r="B19" s="1" t="s">
        <v>61</v>
      </c>
      <c r="C19" s="42">
        <v>1.7</v>
      </c>
    </row>
    <row r="20" spans="2:3" ht="12.75">
      <c r="B20" s="1" t="s">
        <v>62</v>
      </c>
      <c r="C20" s="42">
        <v>0.45</v>
      </c>
    </row>
    <row r="21" spans="2:3" ht="12.75">
      <c r="B21" s="1" t="s">
        <v>63</v>
      </c>
      <c r="C21" s="42">
        <v>1.8</v>
      </c>
    </row>
    <row r="22" spans="2:3" ht="12.75">
      <c r="B22" s="1" t="s">
        <v>64</v>
      </c>
      <c r="C22" s="42">
        <v>0.5</v>
      </c>
    </row>
    <row r="23" spans="2:3" ht="12.75">
      <c r="B23" s="1" t="s">
        <v>65</v>
      </c>
      <c r="C23" s="42">
        <f>ROUND(1/(0.17+0.3/3.49),1)</f>
        <v>3.9</v>
      </c>
    </row>
    <row r="24" spans="2:3" ht="12.75">
      <c r="B24" s="1" t="s">
        <v>66</v>
      </c>
      <c r="C24" s="42">
        <f>ROUND(1/(0.17+0.4/3.49),1)</f>
        <v>3.5</v>
      </c>
    </row>
    <row r="25" spans="2:3" ht="12.75">
      <c r="B25" s="1" t="s">
        <v>67</v>
      </c>
      <c r="C25" s="42">
        <f>ROUND(1/(0.17+0.5/3.49),1)</f>
        <v>3.2</v>
      </c>
    </row>
    <row r="26" spans="2:3" ht="12.75">
      <c r="B26" s="1" t="s">
        <v>68</v>
      </c>
      <c r="C26" s="42">
        <f>ROUND(1/(0.17+0.6/3.49),1)</f>
        <v>2.9</v>
      </c>
    </row>
    <row r="27" spans="2:3" ht="12.75">
      <c r="B27" s="1" t="s">
        <v>69</v>
      </c>
      <c r="C27" s="42">
        <f>ROUND(1/(0.17+0.25/0.19),1)</f>
        <v>0.7</v>
      </c>
    </row>
    <row r="28" spans="2:3" ht="12.75">
      <c r="B28" s="1" t="s">
        <v>70</v>
      </c>
      <c r="C28" s="42">
        <f>ROUND(1/(0.17+0.3/0.19),1)</f>
        <v>0.6</v>
      </c>
    </row>
    <row r="29" spans="2:3" ht="12.75">
      <c r="B29" s="1" t="s">
        <v>71</v>
      </c>
      <c r="C29" s="42">
        <f>ROUND(1/(0.17+0.35/0.19),1)</f>
        <v>0.5</v>
      </c>
    </row>
    <row r="30" spans="2:3" ht="12.75">
      <c r="B30" s="10" t="s">
        <v>92</v>
      </c>
      <c r="C30" s="42">
        <v>0.24</v>
      </c>
    </row>
    <row r="31" spans="2:3" ht="12.75">
      <c r="B31" s="10" t="s">
        <v>93</v>
      </c>
      <c r="C31" s="42">
        <v>0.15</v>
      </c>
    </row>
    <row r="32" spans="2:3" ht="12.75">
      <c r="B32" s="1"/>
      <c r="C32" s="41"/>
    </row>
    <row r="33" spans="2:3" ht="12.75">
      <c r="B33" s="1" t="s">
        <v>72</v>
      </c>
      <c r="C33" s="42">
        <v>2.8</v>
      </c>
    </row>
    <row r="34" spans="2:3" ht="12.75">
      <c r="B34" s="1" t="s">
        <v>73</v>
      </c>
      <c r="C34" s="42">
        <v>0.45</v>
      </c>
    </row>
    <row r="35" spans="2:3" ht="12.75">
      <c r="B35" s="1" t="s">
        <v>74</v>
      </c>
      <c r="C35" s="42">
        <v>0.6</v>
      </c>
    </row>
    <row r="36" spans="2:3" ht="12.75">
      <c r="B36" s="1" t="s">
        <v>75</v>
      </c>
      <c r="C36" s="42">
        <v>0.45</v>
      </c>
    </row>
    <row r="37" spans="2:3" ht="12.75">
      <c r="B37" s="1" t="s">
        <v>76</v>
      </c>
      <c r="C37" s="42">
        <v>0.37</v>
      </c>
    </row>
    <row r="38" spans="2:3" ht="12.75">
      <c r="B38" s="1" t="s">
        <v>77</v>
      </c>
      <c r="C38" s="42">
        <v>1.7</v>
      </c>
    </row>
    <row r="39" spans="2:3" ht="12.75">
      <c r="B39" s="1" t="s">
        <v>78</v>
      </c>
      <c r="C39" s="42">
        <v>0.4</v>
      </c>
    </row>
    <row r="40" spans="2:3" ht="12.75">
      <c r="B40" s="1" t="s">
        <v>79</v>
      </c>
      <c r="C40" s="42">
        <v>2.6</v>
      </c>
    </row>
    <row r="41" spans="2:3" ht="12.75">
      <c r="B41" s="1" t="s">
        <v>80</v>
      </c>
      <c r="C41" s="42">
        <v>0.4</v>
      </c>
    </row>
    <row r="42" spans="2:3" ht="12.75">
      <c r="B42" s="1"/>
      <c r="C42" s="41"/>
    </row>
    <row r="43" spans="2:3" ht="12.75">
      <c r="B43" s="1" t="s">
        <v>81</v>
      </c>
      <c r="C43" s="42">
        <v>2</v>
      </c>
    </row>
    <row r="44" spans="2:3" ht="12.75">
      <c r="B44" s="1" t="s">
        <v>82</v>
      </c>
      <c r="C44" s="42">
        <v>3.2</v>
      </c>
    </row>
    <row r="45" spans="2:3" ht="12.75">
      <c r="B45" s="1" t="s">
        <v>83</v>
      </c>
      <c r="C45" s="42">
        <v>0.7</v>
      </c>
    </row>
    <row r="46" spans="2:3" ht="12.75">
      <c r="B46" s="1" t="s">
        <v>84</v>
      </c>
      <c r="C46" s="42">
        <v>0.9</v>
      </c>
    </row>
    <row r="47" spans="2:3" ht="12.75">
      <c r="B47" s="10" t="s">
        <v>94</v>
      </c>
      <c r="C47" s="42">
        <v>0.3</v>
      </c>
    </row>
    <row r="48" spans="2:3" ht="12.75">
      <c r="B48" s="10" t="s">
        <v>95</v>
      </c>
      <c r="C48" s="42">
        <v>0.3</v>
      </c>
    </row>
    <row r="49" spans="2:3" ht="12.75">
      <c r="B49" s="10" t="s">
        <v>96</v>
      </c>
      <c r="C49" s="42">
        <v>0.15</v>
      </c>
    </row>
  </sheetData>
  <sheetProtection/>
  <mergeCells count="1">
    <mergeCell ref="B3:C3"/>
  </mergeCells>
  <printOptions/>
  <pageMargins left="0.787401575" right="0.787401575" top="0.984251969" bottom="0.984251969" header="0.4921259845" footer="0.492125984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 - Architecture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Pinsar, Denis</cp:lastModifiedBy>
  <cp:lastPrinted>2023-02-17T11:49:08Z</cp:lastPrinted>
  <dcterms:created xsi:type="dcterms:W3CDTF">2002-06-12T14:01:24Z</dcterms:created>
  <dcterms:modified xsi:type="dcterms:W3CDTF">2023-04-14T08:07:44Z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ABC546764FDA4DE9A888CA8BD76409E8</vt:lpwstr>
  </property>
  <property fmtid="{D5CDD505-2E9C-101B-9397-08002B2CF9AE}" pid="3" name="KSOProductBuildVer">
    <vt:lpwstr>1033-11.2.0.11254</vt:lpwstr>
  </property>
  <property fmtid="{D5CDD505-2E9C-101B-9397-08002B2CF9AE}" pid="4" name="lcf76f155ced4ddcb4097134ff3c332f">
    <vt:lpwstr/>
  </property>
  <property fmtid="{D5CDD505-2E9C-101B-9397-08002B2CF9AE}" pid="5" name="TaxCatchAll">
    <vt:lpwstr/>
  </property>
</Properties>
</file>