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580" windowHeight="5265" activeTab="0"/>
  </bookViews>
  <sheets>
    <sheet name="Volume du stock" sheetId="1" r:id="rId1"/>
    <sheet name="Calcul" sheetId="2" r:id="rId2"/>
  </sheets>
  <definedNames>
    <definedName name="_xlnm.Print_Area" localSheetId="0">'Volume du stock'!$A$1:$I$50</definedName>
  </definedNames>
  <calcPr fullCalcOnLoad="1"/>
</workbook>
</file>

<file path=xl/sharedStrings.xml><?xml version="1.0" encoding="utf-8"?>
<sst xmlns="http://schemas.openxmlformats.org/spreadsheetml/2006/main" count="72" uniqueCount="51">
  <si>
    <t xml:space="preserve">Pour enregistrer vos données dans </t>
  </si>
  <si>
    <t xml:space="preserve">Pour imprimer cette feuille sur votre </t>
  </si>
  <si>
    <t>un fichier "Excel", cliquez ici :</t>
  </si>
  <si>
    <t>imprimante par défaut, cliquez ici :</t>
  </si>
  <si>
    <t>Contenance en fuel d'une cuve enterrée</t>
  </si>
  <si>
    <t>Ce programme permet de connaître le volume de fuel contenu dans une cuve enterrée, sachant</t>
  </si>
  <si>
    <t>que ce type de cuve est toujours cylindrique.</t>
  </si>
  <si>
    <t>Le calcul se base sur le relevé de la hauteur du stock au moyen d'une latte graduée.</t>
  </si>
  <si>
    <t>En pratique :</t>
  </si>
  <si>
    <t>- encodez les données relatives à votre situation dans les cases bleues.</t>
  </si>
  <si>
    <t>- les résultats sont repris dans les cases jaunes.</t>
  </si>
  <si>
    <t xml:space="preserve">Une seule donnée sur la cuve est nécessaire : son diamètre, qui peut être déterminé par mesure </t>
  </si>
  <si>
    <t>grâce à une latte graduée.</t>
  </si>
  <si>
    <t>cm</t>
  </si>
  <si>
    <t>m</t>
  </si>
  <si>
    <t>longueur cuve</t>
  </si>
  <si>
    <t>litres</t>
  </si>
  <si>
    <t>mesure de niveau avant et après remplissage</t>
  </si>
  <si>
    <t>Valeur de x (cm)</t>
  </si>
  <si>
    <t>L/2 (cm)</t>
  </si>
  <si>
    <t>alpha1 (radiant)</t>
  </si>
  <si>
    <t>S1 (m2)</t>
  </si>
  <si>
    <t>S solde (m2)</t>
  </si>
  <si>
    <t>Volume résiduel (litres/m)</t>
  </si>
  <si>
    <t>Volume résiduel (litres)</t>
  </si>
  <si>
    <t>Rayon de la cuve :</t>
  </si>
  <si>
    <t>Détermination de la longueur de la cuve :</t>
  </si>
  <si>
    <t>Choisissez la méthode de détermination :</t>
  </si>
  <si>
    <t>La longueur est connue.</t>
  </si>
  <si>
    <t>Longueur de la cuve :</t>
  </si>
  <si>
    <t>Le volume de la cuve est connu.</t>
  </si>
  <si>
    <t>Volume de la cuve :</t>
  </si>
  <si>
    <t>La longueur et le volume de la cuve sont inconnus.</t>
  </si>
  <si>
    <t>Il est nécessaire de mesurer, au moyen d'une latte graduée, le niveau de fuel,</t>
  </si>
  <si>
    <t>avant et après un remplissage.</t>
  </si>
  <si>
    <t>Niveau mesuré avant remplissage :</t>
  </si>
  <si>
    <t>Niveau mesuré après remplissage :</t>
  </si>
  <si>
    <t>Volume de fuel livré :</t>
  </si>
  <si>
    <t>Calcul de la longueur de cuve</t>
  </si>
  <si>
    <t>Avant remplissage</t>
  </si>
  <si>
    <t>Après remplissage</t>
  </si>
  <si>
    <t>méth 1</t>
  </si>
  <si>
    <t>méth 2</t>
  </si>
  <si>
    <t>méth 3</t>
  </si>
  <si>
    <t>Cellule:</t>
  </si>
  <si>
    <t>Longueur de la cuve prise en compte pour les calculs :</t>
  </si>
  <si>
    <t>Niveau de fuel mesuré :</t>
  </si>
  <si>
    <t>cm (au moyen d'une latte graduée)</t>
  </si>
  <si>
    <t>calcul du stock</t>
  </si>
  <si>
    <t>Volume du stock en cuve :</t>
  </si>
  <si>
    <t>Diamètre de la cuve :</t>
  </si>
</sst>
</file>

<file path=xl/styles.xml><?xml version="1.0" encoding="utf-8"?>
<styleSheet xmlns="http://schemas.openxmlformats.org/spreadsheetml/2006/main">
  <numFmts count="14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</numFmts>
  <fonts count="11">
    <font>
      <sz val="10"/>
      <name val="Arial"/>
      <family val="0"/>
    </font>
    <font>
      <b/>
      <sz val="16"/>
      <name val="Arial"/>
      <family val="2"/>
    </font>
    <font>
      <b/>
      <sz val="10"/>
      <color indexed="9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 quotePrefix="1">
      <alignment/>
    </xf>
    <xf numFmtId="0" fontId="5" fillId="2" borderId="2" xfId="0" applyFont="1" applyFill="1" applyBorder="1" applyAlignment="1" quotePrefix="1">
      <alignment/>
    </xf>
    <xf numFmtId="0" fontId="6" fillId="3" borderId="3" xfId="0" applyFont="1" applyFill="1" applyBorder="1" applyAlignment="1" quotePrefix="1">
      <alignment/>
    </xf>
    <xf numFmtId="0" fontId="6" fillId="3" borderId="4" xfId="0" applyFont="1" applyFill="1" applyBorder="1" applyAlignment="1" quotePrefix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2" borderId="5" xfId="0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2" borderId="6" xfId="0" applyFont="1" applyFill="1" applyBorder="1" applyAlignment="1" quotePrefix="1">
      <alignment/>
    </xf>
    <xf numFmtId="0" fontId="6" fillId="3" borderId="7" xfId="0" applyFont="1" applyFill="1" applyBorder="1" applyAlignment="1" quotePrefix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53</xdr:row>
      <xdr:rowOff>152400</xdr:rowOff>
    </xdr:from>
    <xdr:to>
      <xdr:col>3</xdr:col>
      <xdr:colOff>352425</xdr:colOff>
      <xdr:row>55</xdr:row>
      <xdr:rowOff>57150</xdr:rowOff>
    </xdr:to>
    <xdr:sp macro="[0]!enr">
      <xdr:nvSpPr>
        <xdr:cNvPr id="1" name="Texte 10"/>
        <xdr:cNvSpPr txBox="1">
          <a:spLocks noChangeArrowheads="1"/>
        </xdr:cNvSpPr>
      </xdr:nvSpPr>
      <xdr:spPr>
        <a:xfrm>
          <a:off x="742950" y="8115300"/>
          <a:ext cx="1352550" cy="22860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Enregistrer sous ...</a:t>
          </a:r>
        </a:p>
      </xdr:txBody>
    </xdr:sp>
    <xdr:clientData/>
  </xdr:twoCellAnchor>
  <xdr:twoCellAnchor>
    <xdr:from>
      <xdr:col>5</xdr:col>
      <xdr:colOff>161925</xdr:colOff>
      <xdr:row>54</xdr:row>
      <xdr:rowOff>0</xdr:rowOff>
    </xdr:from>
    <xdr:to>
      <xdr:col>7</xdr:col>
      <xdr:colOff>314325</xdr:colOff>
      <xdr:row>55</xdr:row>
      <xdr:rowOff>85725</xdr:rowOff>
    </xdr:to>
    <xdr:sp macro="[0]!imp1">
      <xdr:nvSpPr>
        <xdr:cNvPr id="2" name="Texte 11"/>
        <xdr:cNvSpPr txBox="1">
          <a:spLocks noChangeArrowheads="1"/>
        </xdr:cNvSpPr>
      </xdr:nvSpPr>
      <xdr:spPr>
        <a:xfrm>
          <a:off x="3429000" y="8124825"/>
          <a:ext cx="1676400" cy="2476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Imprimer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H65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3.28125" style="0" customWidth="1"/>
  </cols>
  <sheetData>
    <row r="2" ht="20.25">
      <c r="B2" s="1" t="s">
        <v>4</v>
      </c>
    </row>
    <row r="4" ht="12.75">
      <c r="B4" t="s">
        <v>5</v>
      </c>
    </row>
    <row r="5" ht="12.75">
      <c r="B5" t="s">
        <v>6</v>
      </c>
    </row>
    <row r="7" ht="12.75">
      <c r="B7" t="s">
        <v>7</v>
      </c>
    </row>
    <row r="9" ht="12.75">
      <c r="B9" t="s">
        <v>11</v>
      </c>
    </row>
    <row r="10" ht="12.75">
      <c r="B10" t="s">
        <v>12</v>
      </c>
    </row>
    <row r="12" ht="12.75">
      <c r="B12" t="s">
        <v>8</v>
      </c>
    </row>
    <row r="13" spans="2:7" ht="12.75">
      <c r="B13" s="5" t="s">
        <v>9</v>
      </c>
      <c r="C13" s="6"/>
      <c r="D13" s="6"/>
      <c r="E13" s="6"/>
      <c r="F13" s="6"/>
      <c r="G13" s="21"/>
    </row>
    <row r="14" spans="2:7" ht="12.75">
      <c r="B14" s="7" t="s">
        <v>10</v>
      </c>
      <c r="C14" s="8"/>
      <c r="D14" s="8"/>
      <c r="E14" s="8"/>
      <c r="F14" s="8"/>
      <c r="G14" s="22"/>
    </row>
    <row r="15" ht="28.5" customHeight="1"/>
    <row r="16" spans="2:5" ht="12.75">
      <c r="B16" t="s">
        <v>50</v>
      </c>
      <c r="D16" s="16">
        <v>86</v>
      </c>
      <c r="E16" t="s">
        <v>13</v>
      </c>
    </row>
    <row r="18" ht="12.75">
      <c r="B18" t="s">
        <v>26</v>
      </c>
    </row>
    <row r="20" ht="15">
      <c r="C20" s="23" t="s">
        <v>27</v>
      </c>
    </row>
    <row r="22" ht="12.75">
      <c r="D22" s="19" t="s">
        <v>28</v>
      </c>
    </row>
    <row r="23" ht="6.75" customHeight="1"/>
    <row r="24" spans="4:7" ht="12.75">
      <c r="D24" t="s">
        <v>29</v>
      </c>
      <c r="F24" s="16">
        <v>5</v>
      </c>
      <c r="G24" t="s">
        <v>14</v>
      </c>
    </row>
    <row r="25" ht="5.25" customHeight="1"/>
    <row r="26" ht="12.75">
      <c r="D26" s="19" t="s">
        <v>30</v>
      </c>
    </row>
    <row r="27" ht="6.75" customHeight="1"/>
    <row r="28" spans="4:7" ht="12.75">
      <c r="D28" t="s">
        <v>31</v>
      </c>
      <c r="F28" s="16">
        <v>2904</v>
      </c>
      <c r="G28" t="s">
        <v>16</v>
      </c>
    </row>
    <row r="29" ht="5.25" customHeight="1"/>
    <row r="30" spans="4:7" ht="12.75">
      <c r="D30" t="s">
        <v>29</v>
      </c>
      <c r="F30" s="17">
        <f>F28/1000/3.1416/(Calcul!C35/100)^2</f>
        <v>4.999295553808327</v>
      </c>
      <c r="G30" t="s">
        <v>14</v>
      </c>
    </row>
    <row r="31" ht="6" customHeight="1"/>
    <row r="32" ht="12.75">
      <c r="D32" s="19" t="s">
        <v>32</v>
      </c>
    </row>
    <row r="33" ht="6.75" customHeight="1">
      <c r="D33" s="19"/>
    </row>
    <row r="34" ht="12.75">
      <c r="D34" t="s">
        <v>33</v>
      </c>
    </row>
    <row r="35" ht="12.75">
      <c r="D35" t="s">
        <v>34</v>
      </c>
    </row>
    <row r="36" ht="5.25" customHeight="1"/>
    <row r="37" spans="4:8" ht="12.75">
      <c r="D37" t="s">
        <v>35</v>
      </c>
      <c r="G37" s="16">
        <v>0</v>
      </c>
      <c r="H37" t="s">
        <v>13</v>
      </c>
    </row>
    <row r="38" ht="6" customHeight="1"/>
    <row r="39" spans="4:8" ht="12.75">
      <c r="D39" t="s">
        <v>36</v>
      </c>
      <c r="G39" s="16">
        <v>86</v>
      </c>
      <c r="H39" t="s">
        <v>13</v>
      </c>
    </row>
    <row r="40" ht="6" customHeight="1"/>
    <row r="41" spans="4:8" ht="12.75">
      <c r="D41" t="s">
        <v>37</v>
      </c>
      <c r="G41" s="16">
        <v>2904</v>
      </c>
      <c r="H41" t="s">
        <v>16</v>
      </c>
    </row>
    <row r="42" ht="5.25" customHeight="1"/>
    <row r="43" spans="4:8" ht="12.75">
      <c r="D43" t="s">
        <v>29</v>
      </c>
      <c r="G43" s="17">
        <f>G41/(Calcul!B19-Calcul!B11)</f>
        <v>4.999307170482107</v>
      </c>
      <c r="H43" t="s">
        <v>14</v>
      </c>
    </row>
    <row r="45" spans="3:8" ht="12.75">
      <c r="C45" t="s">
        <v>45</v>
      </c>
      <c r="G45" s="17">
        <f>INDEX(Calcul!B22:B24,Calcul!E21,1)</f>
        <v>5</v>
      </c>
      <c r="H45" t="s">
        <v>14</v>
      </c>
    </row>
    <row r="47" spans="2:6" ht="12.75">
      <c r="B47" t="s">
        <v>46</v>
      </c>
      <c r="E47" s="16">
        <v>43</v>
      </c>
      <c r="F47" t="s">
        <v>47</v>
      </c>
    </row>
    <row r="48" ht="6.75" customHeight="1"/>
    <row r="49" spans="2:6" ht="12.75">
      <c r="B49" s="20" t="s">
        <v>49</v>
      </c>
      <c r="E49" s="18">
        <f>Calcul!B32</f>
        <v>1452.2046</v>
      </c>
      <c r="F49" t="s">
        <v>16</v>
      </c>
    </row>
    <row r="50" ht="12.75">
      <c r="D50" s="15"/>
    </row>
    <row r="51" ht="12.75">
      <c r="D51" s="15"/>
    </row>
    <row r="52" spans="3:6" ht="12.75">
      <c r="C52" s="2" t="s">
        <v>0</v>
      </c>
      <c r="D52" s="2"/>
      <c r="F52" s="3" t="s">
        <v>1</v>
      </c>
    </row>
    <row r="53" spans="3:6" ht="12.75">
      <c r="C53" s="4" t="s">
        <v>2</v>
      </c>
      <c r="F53" s="3" t="s">
        <v>3</v>
      </c>
    </row>
    <row r="54" spans="2:3" ht="12.75">
      <c r="B54" s="9"/>
      <c r="C54" s="9"/>
    </row>
    <row r="55" ht="12.75">
      <c r="C55" s="9"/>
    </row>
    <row r="60" ht="12.75">
      <c r="B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9"/>
      <c r="C64" s="9"/>
    </row>
    <row r="65" ht="12.75">
      <c r="C65" s="9"/>
    </row>
  </sheetData>
  <printOptions/>
  <pageMargins left="0.75" right="0.75" top="1" bottom="1" header="0.4921259845" footer="0.4921259845"/>
  <pageSetup fitToHeight="1" fitToWidth="1" horizontalDpi="355" verticalDpi="355" orientation="portrait" paperSize="9" scale="8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E35"/>
  <sheetViews>
    <sheetView workbookViewId="0" topLeftCell="A22">
      <selection activeCell="C36" sqref="C36"/>
    </sheetView>
  </sheetViews>
  <sheetFormatPr defaultColWidth="11.421875" defaultRowHeight="12.75"/>
  <sheetData>
    <row r="1" ht="12.75">
      <c r="A1" t="s">
        <v>38</v>
      </c>
    </row>
    <row r="3" ht="12.75">
      <c r="A3" t="s">
        <v>17</v>
      </c>
    </row>
    <row r="5" ht="12.75">
      <c r="A5" t="s">
        <v>39</v>
      </c>
    </row>
    <row r="6" spans="1:2" ht="12.75">
      <c r="A6" t="s">
        <v>18</v>
      </c>
      <c r="B6" s="9">
        <f>IF('Volume du stock'!G37&lt;Calcul!C35,Calcul!C35-'Volume du stock'!G37,'Volume du stock'!G37-Calcul!C35)</f>
        <v>43</v>
      </c>
    </row>
    <row r="7" spans="1:2" ht="12.75">
      <c r="A7" s="9" t="s">
        <v>19</v>
      </c>
      <c r="B7" s="10">
        <f>100*POWER(POWER(Calcul!C35/100,2)-POWER(B6/100,2),0.5)</f>
        <v>0</v>
      </c>
    </row>
    <row r="8" spans="1:2" ht="12.75">
      <c r="A8" s="9" t="s">
        <v>20</v>
      </c>
      <c r="B8" s="11">
        <f>ATAN(B7/B6)</f>
        <v>0</v>
      </c>
    </row>
    <row r="9" spans="1:2" ht="12.75">
      <c r="A9" s="9" t="s">
        <v>21</v>
      </c>
      <c r="B9" s="12">
        <f>Calcul!C35/100*Calcul!C35/100/2*B8*2</f>
        <v>0</v>
      </c>
    </row>
    <row r="10" spans="1:2" ht="12.75">
      <c r="A10" s="9" t="s">
        <v>22</v>
      </c>
      <c r="B10" s="12">
        <f>IF('Volume du stock'!G37&lt;Calcul!C35,B9-(B6/100*B7*2/100)/2,3.1415927*Calcul!C35/100*Calcul!C35/100-B9+B7/100*B6*2/100/2)</f>
        <v>0</v>
      </c>
    </row>
    <row r="11" spans="1:2" ht="12.75">
      <c r="A11" t="s">
        <v>23</v>
      </c>
      <c r="B11" s="14">
        <f>B10*1000</f>
        <v>0</v>
      </c>
    </row>
    <row r="12" ht="12.75">
      <c r="B12" s="9"/>
    </row>
    <row r="13" spans="1:2" ht="12.75">
      <c r="A13" t="s">
        <v>40</v>
      </c>
      <c r="B13" s="9"/>
    </row>
    <row r="14" spans="1:2" ht="12.75">
      <c r="A14" s="9" t="s">
        <v>18</v>
      </c>
      <c r="B14" s="9">
        <f>IF('Volume du stock'!G39&lt;Calcul!C35,Calcul!C35-'Volume du stock'!G39,'Volume du stock'!G39-Calcul!C35)</f>
        <v>43</v>
      </c>
    </row>
    <row r="15" spans="1:2" ht="12.75">
      <c r="A15" s="9" t="s">
        <v>19</v>
      </c>
      <c r="B15" s="10">
        <f>100*POWER(POWER(Calcul!C35/100,2)-POWER(B14/100,2),0.5)</f>
        <v>0</v>
      </c>
    </row>
    <row r="16" spans="1:2" ht="12.75">
      <c r="A16" s="9" t="s">
        <v>20</v>
      </c>
      <c r="B16" s="11">
        <f>ATAN(B15/B14)</f>
        <v>0</v>
      </c>
    </row>
    <row r="17" spans="1:2" ht="12.75">
      <c r="A17" s="9" t="s">
        <v>21</v>
      </c>
      <c r="B17" s="12">
        <f>Calcul!C35/100*Calcul!C35/100/2*B16*2</f>
        <v>0</v>
      </c>
    </row>
    <row r="18" spans="1:2" ht="12.75">
      <c r="A18" s="9" t="s">
        <v>22</v>
      </c>
      <c r="B18" s="12">
        <f>IF('Volume du stock'!G39&lt;Calcul!C35,B17-(B14/100*B15*2/100)/2,3.1415927*Calcul!C35/100*Calcul!C35/100-B17+B15/100*B14*2/100/2)</f>
        <v>0.58088049023</v>
      </c>
    </row>
    <row r="19" spans="1:2" ht="12.75">
      <c r="A19" t="s">
        <v>23</v>
      </c>
      <c r="B19" s="14">
        <f>B18*1000</f>
        <v>580.88049023</v>
      </c>
    </row>
    <row r="21" spans="1:5" ht="12.75">
      <c r="A21" t="s">
        <v>15</v>
      </c>
      <c r="D21" t="s">
        <v>44</v>
      </c>
      <c r="E21">
        <v>1</v>
      </c>
    </row>
    <row r="22" spans="1:2" ht="12.75">
      <c r="A22" t="s">
        <v>41</v>
      </c>
      <c r="B22">
        <f>'Volume du stock'!F24</f>
        <v>5</v>
      </c>
    </row>
    <row r="23" spans="1:2" ht="12.75">
      <c r="A23" t="s">
        <v>42</v>
      </c>
      <c r="B23">
        <f>'Volume du stock'!F30</f>
        <v>4.999295553808327</v>
      </c>
    </row>
    <row r="24" spans="1:2" ht="12.75">
      <c r="A24" t="s">
        <v>43</v>
      </c>
      <c r="B24">
        <f>'Volume du stock'!G43</f>
        <v>4.999307170482107</v>
      </c>
    </row>
    <row r="26" ht="12.75">
      <c r="A26" t="s">
        <v>48</v>
      </c>
    </row>
    <row r="27" spans="1:2" ht="12.75">
      <c r="A27" s="9" t="s">
        <v>18</v>
      </c>
      <c r="B27" s="9">
        <f>IF('Volume du stock'!E47&lt;Calcul!C35,Calcul!C35-'Volume du stock'!E47,'Volume du stock'!E47-Calcul!C35)</f>
        <v>0</v>
      </c>
    </row>
    <row r="28" spans="1:2" ht="12.75">
      <c r="A28" s="9" t="s">
        <v>19</v>
      </c>
      <c r="B28" s="10">
        <f>100*POWER(POWER(Calcul!C35/100,2)-POWER(B27/100,2),0.5)</f>
        <v>43</v>
      </c>
    </row>
    <row r="29" spans="1:2" ht="12.75">
      <c r="A29" s="9" t="s">
        <v>20</v>
      </c>
      <c r="B29" s="11" t="e">
        <f>ATAN(B28/B27)</f>
        <v>#DIV/0!</v>
      </c>
    </row>
    <row r="30" spans="1:2" ht="12.75">
      <c r="A30" s="9" t="s">
        <v>21</v>
      </c>
      <c r="B30" s="12" t="e">
        <f>Calcul!C35/100*Calcul!C35/100/2*B29*2</f>
        <v>#DIV/0!</v>
      </c>
    </row>
    <row r="31" spans="1:2" ht="12.75">
      <c r="A31" s="9" t="s">
        <v>22</v>
      </c>
      <c r="B31" s="12" t="e">
        <f>IF('Volume du stock'!E47&lt;Calcul!C35,B30-(B27/100*B28*2/100)/2,3.1415927*Calcul!C35/100*Calcul!C35/100-B30+B28/100*B27*2/100/2)</f>
        <v>#DIV/0!</v>
      </c>
    </row>
    <row r="32" spans="1:2" ht="12.75">
      <c r="A32" t="s">
        <v>24</v>
      </c>
      <c r="B32" s="13">
        <f>IF('Volume du stock'!E47=Calcul!C35,3.1416*(Calcul!C35/100)^2*'Volume du stock'!G45/2*1000,B31*'Volume du stock'!G45*1000)</f>
        <v>1452.2046</v>
      </c>
    </row>
    <row r="35" spans="1:4" ht="12.75">
      <c r="A35" t="s">
        <v>25</v>
      </c>
      <c r="C35" s="16">
        <f>'Volume du stock'!D16/2</f>
        <v>43</v>
      </c>
      <c r="D35" t="s">
        <v>13</v>
      </c>
    </row>
  </sheetData>
  <printOptions/>
  <pageMargins left="0.75" right="0.75" top="1" bottom="1" header="0.4921259845" footer="0.4921259845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 - Architecture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f_derny</dc:creator>
  <cp:keywords/>
  <dc:description/>
  <cp:lastModifiedBy>f_derny</cp:lastModifiedBy>
  <cp:lastPrinted>2003-01-15T16:56:54Z</cp:lastPrinted>
  <dcterms:created xsi:type="dcterms:W3CDTF">2002-12-23T11:18:38Z</dcterms:created>
  <dcterms:modified xsi:type="dcterms:W3CDTF">2003-03-19T11:58:28Z</dcterms:modified>
  <cp:category/>
  <cp:version/>
  <cp:contentType/>
  <cp:contentStatus/>
</cp:coreProperties>
</file>